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NeoN\Downloads\"/>
    </mc:Choice>
  </mc:AlternateContent>
  <xr:revisionPtr revIDLastSave="0" documentId="8_{B7DD7BCA-717E-4CC2-B887-AD43D8A41445}" xr6:coauthVersionLast="47" xr6:coauthVersionMax="47" xr10:uidLastSave="{00000000-0000-0000-0000-000000000000}"/>
  <bookViews>
    <workbookView xWindow="-120" yWindow="-120" windowWidth="29040" windowHeight="15840" activeTab="41" xr2:uid="{00000000-000D-0000-FFFF-FFFF00000000}"/>
  </bookViews>
  <sheets>
    <sheet name="Table 2.1" sheetId="20" r:id="rId1"/>
    <sheet name="Figure 2.1" sheetId="51" r:id="rId2"/>
    <sheet name="Figure 2.2" sheetId="52" r:id="rId3"/>
    <sheet name="Figure 2.3 " sheetId="57" r:id="rId4"/>
    <sheet name="Figure 2.4" sheetId="56" r:id="rId5"/>
    <sheet name="Figure 2.5" sheetId="60" r:id="rId6"/>
    <sheet name="Table 2.2" sheetId="21" r:id="rId7"/>
    <sheet name="Figure 2.6" sheetId="61" r:id="rId8"/>
    <sheet name="Figure 2.7" sheetId="59" r:id="rId9"/>
    <sheet name="Figure 2.8" sheetId="54" r:id="rId10"/>
    <sheet name="Figure 2.9" sheetId="58" r:id="rId11"/>
    <sheet name="Figure 2.10" sheetId="55" r:id="rId12"/>
    <sheet name="Figure 2.11" sheetId="53" r:id="rId13"/>
    <sheet name="Table 2.3" sheetId="22" r:id="rId14"/>
    <sheet name="Table 3.1" sheetId="81" r:id="rId15"/>
    <sheet name="Figure 3.1" sheetId="82" r:id="rId16"/>
    <sheet name="Table 3.2" sheetId="83" r:id="rId17"/>
    <sheet name="Table 3.3" sheetId="94" r:id="rId18"/>
    <sheet name="Figure 3.2" sheetId="95" r:id="rId19"/>
    <sheet name="Figure 3.3" sheetId="96" r:id="rId20"/>
    <sheet name="Figure 3.4" sheetId="97" r:id="rId21"/>
    <sheet name="Figure 3.5" sheetId="98" r:id="rId22"/>
    <sheet name="Table 3.4" sheetId="93" r:id="rId23"/>
    <sheet name="Figure 3.6" sheetId="92" r:id="rId24"/>
    <sheet name="Figure 3.7" sheetId="91" r:id="rId25"/>
    <sheet name="Figure 3.8" sheetId="90" r:id="rId26"/>
    <sheet name="Figure 3.9" sheetId="89" r:id="rId27"/>
    <sheet name="Figure 3.10" sheetId="88" r:id="rId28"/>
    <sheet name="Figure 3.11" sheetId="87" r:id="rId29"/>
    <sheet name="Figure 3.12" sheetId="86" r:id="rId30"/>
    <sheet name="Figure 3.13" sheetId="85" r:id="rId31"/>
    <sheet name="Figure 3.14" sheetId="84" r:id="rId32"/>
    <sheet name="Figure 4.1" sheetId="1" r:id="rId33"/>
    <sheet name="Figure 4.2" sheetId="2" r:id="rId34"/>
    <sheet name="Figure 4.3" sheetId="23" r:id="rId35"/>
    <sheet name="Figure 4.4" sheetId="41" r:id="rId36"/>
    <sheet name="Figure 4.5" sheetId="42" r:id="rId37"/>
    <sheet name="Figure 4.6" sheetId="48" r:id="rId38"/>
    <sheet name="Figure 4.7" sheetId="49" r:id="rId39"/>
    <sheet name="Table 4.1" sheetId="24" r:id="rId40"/>
    <sheet name="Figure 4.8" sheetId="50" r:id="rId41"/>
    <sheet name="Table 4.2" sheetId="13" r:id="rId42"/>
    <sheet name="Figure 7.1" sheetId="31" r:id="rId43"/>
    <sheet name="Figure 7.2" sheetId="30" r:id="rId44"/>
    <sheet name="Figure 7.3" sheetId="32" r:id="rId45"/>
    <sheet name="Figure 7.4" sheetId="25" r:id="rId46"/>
    <sheet name="Figure 7.5" sheetId="26" r:id="rId47"/>
    <sheet name="Figure 7.6" sheetId="29" r:id="rId48"/>
    <sheet name="Figure 7.7" sheetId="28" r:id="rId49"/>
    <sheet name="Figure 7.8" sheetId="33" r:id="rId50"/>
    <sheet name="Figure 7.9" sheetId="35" r:id="rId51"/>
    <sheet name="Figure 7.10" sheetId="39" r:id="rId52"/>
    <sheet name="Figure 7.11" sheetId="38" r:id="rId53"/>
    <sheet name="Table 7.1" sheetId="34" r:id="rId54"/>
    <sheet name="Table 7.2" sheetId="37" r:id="rId55"/>
    <sheet name="Figure 4.9" sheetId="47" r:id="rId56"/>
    <sheet name="Figure 4.10" sheetId="45" r:id="rId57"/>
    <sheet name="Figure 4.11" sheetId="44" r:id="rId58"/>
    <sheet name="Figure 4.12" sheetId="43" r:id="rId59"/>
    <sheet name="Figure 4.13" sheetId="46" r:id="rId60"/>
    <sheet name="Figure 4.14" sheetId="63" r:id="rId61"/>
    <sheet name="Figure 5.1" sheetId="122" r:id="rId62"/>
    <sheet name="Figure 5.2" sheetId="120" r:id="rId63"/>
    <sheet name="Figure 5.3" sheetId="119" r:id="rId64"/>
    <sheet name="Table 5.1" sheetId="118" r:id="rId65"/>
    <sheet name="Table 5.2" sheetId="117" r:id="rId66"/>
    <sheet name="Table 5.3" sheetId="116" r:id="rId67"/>
    <sheet name="Figure 5.4" sheetId="115" r:id="rId68"/>
    <sheet name="Figure 5.5" sheetId="114" r:id="rId69"/>
    <sheet name="Table 5.4" sheetId="113" r:id="rId70"/>
    <sheet name="Figure 5.6" sheetId="112" r:id="rId71"/>
    <sheet name="Figure 5.7" sheetId="111" r:id="rId72"/>
    <sheet name="Figure 5.8" sheetId="110" r:id="rId73"/>
    <sheet name="Figure 5.9" sheetId="109" r:id="rId74"/>
    <sheet name="Figure 5.10" sheetId="108" r:id="rId75"/>
    <sheet name="Figure 5.11" sheetId="107" r:id="rId76"/>
    <sheet name="Figure 5.12" sheetId="106" r:id="rId77"/>
    <sheet name="Figure 5.13" sheetId="105" r:id="rId78"/>
    <sheet name="Table 5.5" sheetId="104" r:id="rId79"/>
    <sheet name="Figure 5.14" sheetId="103" r:id="rId80"/>
    <sheet name="Map 5.1" sheetId="102" r:id="rId81"/>
    <sheet name="Table 5.6" sheetId="101" r:id="rId82"/>
    <sheet name="Table 5.7" sheetId="100" r:id="rId83"/>
    <sheet name="Table 5.8" sheetId="99" r:id="rId84"/>
    <sheet name="Figure 4.15" sheetId="62" r:id="rId85"/>
    <sheet name="Figure 4.16" sheetId="64" r:id="rId86"/>
    <sheet name="Figure 4.17" sheetId="27" r:id="rId87"/>
    <sheet name="Figure 4.18" sheetId="40" r:id="rId88"/>
    <sheet name="Figure 6.1" sheetId="66" r:id="rId89"/>
    <sheet name="Figure 6.2" sheetId="67" r:id="rId90"/>
    <sheet name="Figure 6.3" sheetId="68" r:id="rId91"/>
    <sheet name="Figure 6.4" sheetId="69" r:id="rId92"/>
    <sheet name="Figure 6.5" sheetId="70" r:id="rId93"/>
    <sheet name="Figure 6.6" sheetId="71" r:id="rId94"/>
    <sheet name="Figure 6.7" sheetId="72" r:id="rId95"/>
    <sheet name="Figure 6.8" sheetId="73" r:id="rId96"/>
    <sheet name="Figure 6.9" sheetId="74" r:id="rId97"/>
    <sheet name="Figure 6.10" sheetId="75" r:id="rId98"/>
    <sheet name="Figure 6.11" sheetId="76" r:id="rId99"/>
    <sheet name="Figure 6.12" sheetId="77" r:id="rId100"/>
    <sheet name="Figure 6.13" sheetId="78" r:id="rId101"/>
    <sheet name="Table 6.1" sheetId="79" r:id="rId102"/>
    <sheet name="Figure 6.14" sheetId="80" r:id="rId103"/>
  </sheets>
  <externalReferences>
    <externalReference r:id="rId104"/>
  </externalReferences>
  <definedNames>
    <definedName name="_Hlk214955660" localSheetId="42">'Figure 7.1'!#REF!</definedName>
    <definedName name="_Hlk214955660" localSheetId="43">'Figure 7.2'!#REF!</definedName>
    <definedName name="_Toc222861090" localSheetId="41">'Table 4.2'!$B$2</definedName>
    <definedName name="_Toc222861102" localSheetId="1">'Figure 2.1'!$B$3</definedName>
    <definedName name="_Toc222861103" localSheetId="2">'Figure 2.2'!$B$2</definedName>
    <definedName name="_Toc222861143" localSheetId="57">'Figure 4.11'!$B$2</definedName>
    <definedName name="_Toc222861145" localSheetId="59">'Figure 4.13'!#REF!</definedName>
    <definedName name="_Toc222861149" localSheetId="86">'Figure 4.17'!$B$2</definedName>
    <definedName name="_Toc222861150" localSheetId="87">'Figure 4.18'!$B$3</definedName>
    <definedName name="_Toc222861188" localSheetId="51">'Figure 7.10'!$B$2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60" l="1"/>
  <c r="L14" i="60"/>
  <c r="L15" i="60"/>
  <c r="L16" i="60"/>
  <c r="L12" i="60"/>
  <c r="E15" i="122" l="1"/>
  <c r="C15" i="122"/>
  <c r="F14" i="64"/>
  <c r="D14" i="64"/>
  <c r="H5" i="63"/>
  <c r="E17" i="58"/>
  <c r="E16" i="58"/>
  <c r="E15" i="58"/>
  <c r="E14" i="58"/>
  <c r="E13" i="58"/>
  <c r="E11" i="58"/>
  <c r="E10" i="58"/>
  <c r="E9" i="58"/>
  <c r="E8" i="58"/>
  <c r="E7" i="58"/>
  <c r="E19" i="55"/>
  <c r="E18" i="55"/>
  <c r="E17" i="55"/>
  <c r="E16" i="55"/>
  <c r="E15" i="55"/>
  <c r="E14" i="55"/>
  <c r="E11" i="55"/>
  <c r="E10" i="55"/>
  <c r="E9" i="55"/>
  <c r="E8" i="55"/>
  <c r="E7" i="55"/>
  <c r="E12" i="55" s="1"/>
  <c r="D49" i="57"/>
  <c r="D47" i="57"/>
  <c r="C47" i="57"/>
  <c r="E47" i="57" s="1"/>
  <c r="C46" i="57"/>
  <c r="D43" i="57"/>
  <c r="C42" i="57"/>
  <c r="D39" i="57"/>
  <c r="C39" i="57"/>
  <c r="E38" i="57"/>
  <c r="C49" i="57" s="1"/>
  <c r="E37" i="57"/>
  <c r="D48" i="57" s="1"/>
  <c r="E36" i="57"/>
  <c r="E35" i="57"/>
  <c r="D46" i="57" s="1"/>
  <c r="E34" i="57"/>
  <c r="D45" i="57" s="1"/>
  <c r="E33" i="57"/>
  <c r="D44" i="57" s="1"/>
  <c r="E32" i="57"/>
  <c r="C43" i="57" s="1"/>
  <c r="E31" i="57"/>
  <c r="D42" i="57" s="1"/>
  <c r="E30" i="57"/>
  <c r="C41" i="57" s="1"/>
  <c r="C23" i="57"/>
  <c r="D21" i="57"/>
  <c r="D18" i="57"/>
  <c r="C18" i="57"/>
  <c r="E18" i="57" s="1"/>
  <c r="D13" i="57"/>
  <c r="C13" i="57"/>
  <c r="E13" i="57" s="1"/>
  <c r="E12" i="57"/>
  <c r="D23" i="57" s="1"/>
  <c r="E11" i="57"/>
  <c r="C22" i="57" s="1"/>
  <c r="E10" i="57"/>
  <c r="C21" i="57" s="1"/>
  <c r="E9" i="57"/>
  <c r="D20" i="57" s="1"/>
  <c r="E8" i="57"/>
  <c r="C19" i="57" s="1"/>
  <c r="E7" i="57"/>
  <c r="E6" i="57"/>
  <c r="D17" i="57" s="1"/>
  <c r="E5" i="57"/>
  <c r="D16" i="57" s="1"/>
  <c r="E4" i="57"/>
  <c r="C15" i="57" s="1"/>
  <c r="C48" i="56"/>
  <c r="D47" i="56"/>
  <c r="C47" i="56"/>
  <c r="E47" i="56" s="1"/>
  <c r="C46" i="56"/>
  <c r="E46" i="56" s="1"/>
  <c r="C41" i="56"/>
  <c r="D39" i="56"/>
  <c r="C39" i="56"/>
  <c r="E38" i="56"/>
  <c r="D49" i="56" s="1"/>
  <c r="E37" i="56"/>
  <c r="D48" i="56" s="1"/>
  <c r="E36" i="56"/>
  <c r="E35" i="56"/>
  <c r="D46" i="56" s="1"/>
  <c r="E34" i="56"/>
  <c r="D45" i="56" s="1"/>
  <c r="E33" i="56"/>
  <c r="D44" i="56" s="1"/>
  <c r="E32" i="56"/>
  <c r="D43" i="56" s="1"/>
  <c r="E31" i="56"/>
  <c r="D42" i="56" s="1"/>
  <c r="E30" i="56"/>
  <c r="D41" i="56" s="1"/>
  <c r="E41" i="56" s="1"/>
  <c r="C23" i="56"/>
  <c r="D18" i="56"/>
  <c r="C18" i="56"/>
  <c r="E18" i="56" s="1"/>
  <c r="D16" i="56"/>
  <c r="D13" i="56"/>
  <c r="C13" i="56"/>
  <c r="E13" i="56" s="1"/>
  <c r="E12" i="56"/>
  <c r="D23" i="56" s="1"/>
  <c r="E11" i="56"/>
  <c r="D22" i="56" s="1"/>
  <c r="E10" i="56"/>
  <c r="D21" i="56" s="1"/>
  <c r="E9" i="56"/>
  <c r="D20" i="56" s="1"/>
  <c r="E8" i="56"/>
  <c r="D19" i="56" s="1"/>
  <c r="E7" i="56"/>
  <c r="E6" i="56"/>
  <c r="D17" i="56" s="1"/>
  <c r="E5" i="56"/>
  <c r="C16" i="56" s="1"/>
  <c r="E4" i="56"/>
  <c r="D15" i="56" s="1"/>
  <c r="C44" i="57" l="1"/>
  <c r="E43" i="57"/>
  <c r="E44" i="57"/>
  <c r="E16" i="56"/>
  <c r="E42" i="57"/>
  <c r="E48" i="56"/>
  <c r="C15" i="56"/>
  <c r="E15" i="56" s="1"/>
  <c r="E21" i="57"/>
  <c r="C42" i="56"/>
  <c r="E42" i="56" s="1"/>
  <c r="E49" i="57"/>
  <c r="D15" i="57"/>
  <c r="E15" i="57" s="1"/>
  <c r="D41" i="57"/>
  <c r="E41" i="57" s="1"/>
  <c r="H14" i="64"/>
  <c r="D24" i="57"/>
  <c r="C24" i="57"/>
  <c r="E23" i="57"/>
  <c r="E46" i="57"/>
  <c r="E39" i="57"/>
  <c r="C50" i="57" s="1"/>
  <c r="C20" i="57"/>
  <c r="E20" i="57" s="1"/>
  <c r="C48" i="57"/>
  <c r="E48" i="57" s="1"/>
  <c r="D19" i="57"/>
  <c r="E19" i="57" s="1"/>
  <c r="C16" i="57"/>
  <c r="E16" i="57" s="1"/>
  <c r="C17" i="57"/>
  <c r="E17" i="57" s="1"/>
  <c r="D22" i="57"/>
  <c r="E22" i="57" s="1"/>
  <c r="C45" i="57"/>
  <c r="E45" i="57" s="1"/>
  <c r="D24" i="56"/>
  <c r="C24" i="56"/>
  <c r="E24" i="56" s="1"/>
  <c r="E23" i="56"/>
  <c r="E39" i="56"/>
  <c r="C50" i="56" s="1"/>
  <c r="C19" i="56"/>
  <c r="E19" i="56" s="1"/>
  <c r="C43" i="56"/>
  <c r="E43" i="56" s="1"/>
  <c r="C49" i="56"/>
  <c r="E49" i="56" s="1"/>
  <c r="C21" i="56"/>
  <c r="E21" i="56" s="1"/>
  <c r="C44" i="56"/>
  <c r="E44" i="56" s="1"/>
  <c r="C20" i="56"/>
  <c r="E20" i="56" s="1"/>
  <c r="C22" i="56"/>
  <c r="E22" i="56" s="1"/>
  <c r="C17" i="56"/>
  <c r="E17" i="56" s="1"/>
  <c r="C45" i="56"/>
  <c r="E45" i="56" s="1"/>
  <c r="E24" i="57" l="1"/>
  <c r="D50" i="57"/>
  <c r="E50" i="57" s="1"/>
  <c r="D50" i="56"/>
  <c r="E50" i="56" s="1"/>
  <c r="E27" i="54" l="1"/>
  <c r="E26" i="54"/>
  <c r="E25" i="54"/>
  <c r="E24" i="54"/>
  <c r="E23" i="54"/>
  <c r="E22" i="54"/>
  <c r="E21" i="54"/>
  <c r="E20" i="54"/>
  <c r="E19" i="54"/>
  <c r="E18" i="54"/>
  <c r="E16" i="54"/>
  <c r="E15" i="54"/>
  <c r="E14" i="54"/>
  <c r="E13" i="54"/>
  <c r="E12" i="54"/>
  <c r="E11" i="54"/>
  <c r="E10" i="54"/>
  <c r="E9" i="54"/>
  <c r="E8" i="54"/>
  <c r="E7" i="54"/>
  <c r="E14" i="52"/>
  <c r="E13" i="52"/>
  <c r="E12" i="52"/>
  <c r="E11" i="52"/>
  <c r="E10" i="52"/>
  <c r="E9" i="52"/>
  <c r="E8" i="52"/>
  <c r="E7" i="52"/>
  <c r="E6" i="52"/>
  <c r="E5" i="52"/>
  <c r="H8" i="51"/>
  <c r="H9" i="51"/>
  <c r="H10" i="51"/>
  <c r="H11" i="51"/>
  <c r="H12" i="51"/>
  <c r="H13" i="51"/>
  <c r="H14" i="51"/>
  <c r="H15" i="51"/>
  <c r="H16" i="51"/>
  <c r="H7" i="51"/>
  <c r="E8" i="51"/>
  <c r="E9" i="51"/>
  <c r="E10" i="51"/>
  <c r="E11" i="51"/>
  <c r="E12" i="51"/>
  <c r="E13" i="51"/>
  <c r="E14" i="51"/>
  <c r="E15" i="51"/>
  <c r="E16" i="51"/>
  <c r="E7" i="51"/>
  <c r="D13" i="46"/>
  <c r="E13" i="46"/>
  <c r="F13" i="46"/>
  <c r="D14" i="46"/>
  <c r="E14" i="46"/>
  <c r="F14" i="46"/>
  <c r="D15" i="46"/>
  <c r="E15" i="46"/>
  <c r="F15" i="46"/>
  <c r="D16" i="46"/>
  <c r="E16" i="46"/>
  <c r="F16" i="46"/>
  <c r="G16" i="46" s="1"/>
  <c r="D17" i="46"/>
  <c r="E17" i="46"/>
  <c r="F17" i="46"/>
  <c r="F12" i="46"/>
  <c r="E12" i="46"/>
  <c r="D12" i="46"/>
  <c r="F29" i="46"/>
  <c r="F30" i="46"/>
  <c r="F31" i="46"/>
  <c r="F28" i="46"/>
  <c r="E31" i="46"/>
  <c r="E30" i="46"/>
  <c r="E29" i="46"/>
  <c r="E28" i="46"/>
  <c r="D29" i="46"/>
  <c r="D30" i="46"/>
  <c r="D31" i="46"/>
  <c r="D28" i="46"/>
  <c r="G14" i="46" l="1"/>
  <c r="G13" i="46"/>
  <c r="G15" i="46"/>
  <c r="G17" i="46"/>
  <c r="G12" i="46"/>
  <c r="G31" i="46"/>
  <c r="G28" i="46"/>
  <c r="G30" i="46"/>
  <c r="G29" i="46"/>
  <c r="G24" i="50" l="1"/>
  <c r="F24" i="50"/>
  <c r="E24" i="50"/>
  <c r="H24" i="50" s="1"/>
  <c r="G23" i="50"/>
  <c r="F23" i="50"/>
  <c r="E23" i="50"/>
  <c r="H23" i="50" s="1"/>
  <c r="G22" i="50"/>
  <c r="F22" i="50"/>
  <c r="E22" i="50"/>
  <c r="H22" i="50" s="1"/>
  <c r="G21" i="50"/>
  <c r="F21" i="50"/>
  <c r="E21" i="50"/>
  <c r="H21" i="50" s="1"/>
  <c r="G20" i="50"/>
  <c r="F20" i="50"/>
  <c r="E20" i="50"/>
  <c r="H20" i="50" s="1"/>
  <c r="G19" i="50"/>
  <c r="F19" i="50"/>
  <c r="E19" i="50"/>
  <c r="H19" i="50" s="1"/>
  <c r="G18" i="50"/>
  <c r="F18" i="50"/>
  <c r="E18" i="50"/>
  <c r="H18" i="50" s="1"/>
  <c r="G17" i="50"/>
  <c r="F17" i="50"/>
  <c r="E17" i="50"/>
  <c r="H17" i="50" s="1"/>
  <c r="G16" i="50"/>
  <c r="F16" i="50"/>
  <c r="E16" i="50"/>
  <c r="H16" i="50" s="1"/>
  <c r="G15" i="50"/>
  <c r="F15" i="50"/>
  <c r="E15" i="50"/>
  <c r="H15" i="50" s="1"/>
  <c r="G14" i="50"/>
  <c r="F14" i="50"/>
  <c r="E14" i="50"/>
  <c r="H14" i="50" s="1"/>
  <c r="G13" i="50"/>
  <c r="F13" i="50"/>
  <c r="E13" i="50"/>
  <c r="H13" i="50" s="1"/>
  <c r="G12" i="50"/>
  <c r="F12" i="50"/>
  <c r="E12" i="50"/>
  <c r="H12" i="50" s="1"/>
  <c r="G11" i="50"/>
  <c r="F11" i="50"/>
  <c r="E11" i="50"/>
  <c r="H11" i="50" s="1"/>
  <c r="G10" i="50"/>
  <c r="F10" i="50"/>
  <c r="E10" i="50"/>
  <c r="H10" i="50" s="1"/>
  <c r="G9" i="50"/>
  <c r="F9" i="50"/>
  <c r="E9" i="50"/>
  <c r="H9" i="50" s="1"/>
  <c r="G8" i="50"/>
  <c r="F8" i="50"/>
  <c r="E8" i="50"/>
  <c r="H8" i="50" s="1"/>
  <c r="G7" i="50"/>
  <c r="F7" i="50"/>
  <c r="E7" i="50"/>
  <c r="H7" i="50" s="1"/>
  <c r="G6" i="50"/>
  <c r="F6" i="50"/>
  <c r="E6" i="50"/>
  <c r="H6" i="50" s="1"/>
  <c r="H5" i="50"/>
  <c r="G5" i="50"/>
  <c r="F5" i="50"/>
  <c r="E5" i="50"/>
  <c r="G4" i="50"/>
  <c r="F4" i="50"/>
  <c r="E4" i="50"/>
  <c r="H4" i="50" s="1"/>
  <c r="C17" i="40"/>
  <c r="C9" i="27"/>
  <c r="D9" i="27" s="1"/>
  <c r="D8" i="27"/>
  <c r="D7" i="27"/>
  <c r="D6" i="27"/>
  <c r="D5" i="27"/>
  <c r="D4" i="27"/>
  <c r="C15" i="38" l="1"/>
</calcChain>
</file>

<file path=xl/sharedStrings.xml><?xml version="1.0" encoding="utf-8"?>
<sst xmlns="http://schemas.openxmlformats.org/spreadsheetml/2006/main" count="2734" uniqueCount="468">
  <si>
    <t>Male</t>
  </si>
  <si>
    <t>Female</t>
  </si>
  <si>
    <t xml:space="preserve">Total </t>
  </si>
  <si>
    <t>Table 4.1- Life expectancy at birth of males and females, 2002-2025</t>
  </si>
  <si>
    <t>Black/African</t>
  </si>
  <si>
    <t>Coloureds</t>
  </si>
  <si>
    <t>Indian/Asian</t>
  </si>
  <si>
    <t>Whites</t>
  </si>
  <si>
    <t>Total</t>
  </si>
  <si>
    <t>Rented</t>
  </si>
  <si>
    <t>Owned but not yet paid off</t>
  </si>
  <si>
    <t>Owned and fully paid off</t>
  </si>
  <si>
    <t>Occupied rent-free</t>
  </si>
  <si>
    <t>Access to piped water</t>
  </si>
  <si>
    <t>Improved sanitation</t>
  </si>
  <si>
    <t>Refuse/ Waste disposal</t>
  </si>
  <si>
    <t>Electricity</t>
  </si>
  <si>
    <t>Coloured</t>
  </si>
  <si>
    <t>White</t>
  </si>
  <si>
    <t>Urban</t>
  </si>
  <si>
    <t>Non-Urban</t>
  </si>
  <si>
    <t>WC</t>
  </si>
  <si>
    <t>EC</t>
  </si>
  <si>
    <t>NC</t>
  </si>
  <si>
    <t>FS</t>
  </si>
  <si>
    <t>KZN</t>
  </si>
  <si>
    <t>NW</t>
  </si>
  <si>
    <t>GP</t>
  </si>
  <si>
    <t>MP</t>
  </si>
  <si>
    <t>LP</t>
  </si>
  <si>
    <t>Remittances</t>
  </si>
  <si>
    <t>Salaries/wages/commission</t>
  </si>
  <si>
    <t>Grants</t>
  </si>
  <si>
    <t>Income from business</t>
  </si>
  <si>
    <t>Sales of farming products and services</t>
  </si>
  <si>
    <t>Pensions</t>
  </si>
  <si>
    <t>Other income sources, e,g, rental income, interest</t>
  </si>
  <si>
    <t>Access to services</t>
  </si>
  <si>
    <t>Indians/Asian</t>
  </si>
  <si>
    <t>N ('000)</t>
  </si>
  <si>
    <t>Total population ('000)</t>
  </si>
  <si>
    <t>Per cent</t>
  </si>
  <si>
    <t>Refuse/ waste disposal</t>
  </si>
  <si>
    <t>Source: GHS 2002 &amp; 2024</t>
  </si>
  <si>
    <t>Province</t>
  </si>
  <si>
    <t>Satisfied</t>
  </si>
  <si>
    <t>Dissatisfied</t>
  </si>
  <si>
    <t>*Total</t>
  </si>
  <si>
    <t>N</t>
  </si>
  <si>
    <t>Western Cape</t>
  </si>
  <si>
    <t>Eastern Cape</t>
  </si>
  <si>
    <t>Northern Cape</t>
  </si>
  <si>
    <t>Free State</t>
  </si>
  <si>
    <t>KwaZulu-Natal</t>
  </si>
  <si>
    <t>North West</t>
  </si>
  <si>
    <t>Gauteng</t>
  </si>
  <si>
    <t>Mpumalanga</t>
  </si>
  <si>
    <t>Limpopo</t>
  </si>
  <si>
    <t>South Africa</t>
  </si>
  <si>
    <t>Source: GPSJS  2022/23</t>
  </si>
  <si>
    <t>*Exclude not applicable</t>
  </si>
  <si>
    <t>RSA</t>
  </si>
  <si>
    <t>60+</t>
  </si>
  <si>
    <t>Table 2.1- Distribution of older persons in relation to the total population, 2002 and 2025</t>
  </si>
  <si>
    <t>Source: Mid-year Population Estimates, 2025 series</t>
  </si>
  <si>
    <t>Percentage Change</t>
  </si>
  <si>
    <t>Table 2.2-Population projections for the older persons by province, 2026  and 2050</t>
  </si>
  <si>
    <t>Marital Status</t>
  </si>
  <si>
    <t>N (‘000)</t>
  </si>
  <si>
    <t>Legally married</t>
  </si>
  <si>
    <t>Separated or divorced</t>
  </si>
  <si>
    <t>Widowed</t>
  </si>
  <si>
    <t>Single</t>
  </si>
  <si>
    <t>Percentage</t>
  </si>
  <si>
    <t>Living like husband and wife</t>
  </si>
  <si>
    <t>Table 2.3- Marital status of older persons by sex, 2002 and 2024</t>
  </si>
  <si>
    <t>2001-2006</t>
  </si>
  <si>
    <t>2006-2011</t>
  </si>
  <si>
    <t>2011-2016</t>
  </si>
  <si>
    <t>2016-2021</t>
  </si>
  <si>
    <t>2021-2026</t>
  </si>
  <si>
    <t>Chronic illnesses</t>
  </si>
  <si>
    <t>Asthma</t>
  </si>
  <si>
    <t>Diabetes</t>
  </si>
  <si>
    <t>Cancer</t>
  </si>
  <si>
    <t>High blood pressure</t>
  </si>
  <si>
    <t>Arthritis</t>
  </si>
  <si>
    <t>Other</t>
  </si>
  <si>
    <t>Stroke</t>
  </si>
  <si>
    <t>Tuberculosis</t>
  </si>
  <si>
    <t>Pneumonia</t>
  </si>
  <si>
    <t>Table 4.1- Distribution of older persons diagnosed with chronic illnesses by sex, 2009 and 2024</t>
  </si>
  <si>
    <t>Source: GHS 2009 &amp; 2024</t>
  </si>
  <si>
    <t xml:space="preserve">Source: Mid-year Population Estimates, 2025 series </t>
  </si>
  <si>
    <t>Figure 4.3- Life expectancy of females at birth per province, 2001-2026</t>
  </si>
  <si>
    <t>Figure 4.2- Life expectancy of males at birth per province, 2001-2026</t>
  </si>
  <si>
    <t>Figure 7.4-Tenure status of older persons by province, 2002</t>
  </si>
  <si>
    <t>Source: GHS 2002</t>
  </si>
  <si>
    <t>KwaZulu Natal</t>
  </si>
  <si>
    <t>Tenure status</t>
  </si>
  <si>
    <t>Source: GHS 2024</t>
  </si>
  <si>
    <t xml:space="preserve">Per cent </t>
  </si>
  <si>
    <t>Figure 7.6- Tenure status of older persons by population group, 2002</t>
  </si>
  <si>
    <t>Figure 7.7-Tenure status of older persons by population group, 2024</t>
  </si>
  <si>
    <t>Figure 7.5-Tenure status of older persons by province, 2024</t>
  </si>
  <si>
    <t>Formal</t>
  </si>
  <si>
    <t>Traditional</t>
  </si>
  <si>
    <t>Informal</t>
  </si>
  <si>
    <t>KwaZulu- Natal</t>
  </si>
  <si>
    <t xml:space="preserve"> Source: GHS 2002 &amp; 2024</t>
  </si>
  <si>
    <t xml:space="preserve">Figure 7.1-Distribution of older persons by type of main dwelling and province, 2002 </t>
  </si>
  <si>
    <t xml:space="preserve">Figure 7.2-Distribution of older persons by type of main dwelling and province, 2024 </t>
  </si>
  <si>
    <t>Sex</t>
  </si>
  <si>
    <t xml:space="preserve"> Formal</t>
  </si>
  <si>
    <t xml:space="preserve"> Informal</t>
  </si>
  <si>
    <t>Figure 7.3- Distribution of older persons by type of main dwelling and sex, 2002 and 2024</t>
  </si>
  <si>
    <t>Access to basic services</t>
  </si>
  <si>
    <t>Figure 7.8-Distribution of older persons who have access to basic services by sex, 2002 and 2024</t>
  </si>
  <si>
    <t>Figure 7.9-Distribution of older persons who have access to basic services by geographical location, 2002 and 2024</t>
  </si>
  <si>
    <t>Black African</t>
  </si>
  <si>
    <t>Indians/ Asian</t>
  </si>
  <si>
    <t>Table 7.1–Distribution of older persons who have access to basic services by population group, 2002 and 2024</t>
  </si>
  <si>
    <t>Table 7.2–Percentage of older persons who indicated general satisfaction/dissatisfaction with public transport services (minibus taxis, bus, train) by province, 2022/23</t>
  </si>
  <si>
    <t>Main reason</t>
  </si>
  <si>
    <t>Number</t>
  </si>
  <si>
    <t>Shortage of trains/buses/taxis</t>
  </si>
  <si>
    <t xml:space="preserve">Station/taxi rank </t>
  </si>
  <si>
    <t>Long waiting time</t>
  </si>
  <si>
    <t xml:space="preserve">Long travel time </t>
  </si>
  <si>
    <t xml:space="preserve">Trains/buses/taxis are too crowded </t>
  </si>
  <si>
    <t xml:space="preserve">Rude drivers/staff </t>
  </si>
  <si>
    <t>High level of accidents</t>
  </si>
  <si>
    <t xml:space="preserve">Lack of security at stations/taxi ranks </t>
  </si>
  <si>
    <t xml:space="preserve">Too expensive </t>
  </si>
  <si>
    <t xml:space="preserve">Frequent disruptions </t>
  </si>
  <si>
    <t>Figure 7.11-Main reason for the older person’s satisfaction/dissatisfaction with public transport services (minibus taxis, bus, train), 2022/23</t>
  </si>
  <si>
    <t>Population group</t>
  </si>
  <si>
    <t>None</t>
  </si>
  <si>
    <t>Access</t>
  </si>
  <si>
    <t>African/Black</t>
  </si>
  <si>
    <t>Rural</t>
  </si>
  <si>
    <t>Geographical location</t>
  </si>
  <si>
    <t>Figure 7.10–Distribution of older persons who have access to internet by population group, 2009 and 2024</t>
  </si>
  <si>
    <t>Figure 7.10–Distribution of older persons who have access to internet by geographical location, 2009 and 2024</t>
  </si>
  <si>
    <t xml:space="preserve"> Source: GHS 2009 &amp; 2024</t>
  </si>
  <si>
    <t>Non-urban</t>
  </si>
  <si>
    <t>Underlying causes of death</t>
  </si>
  <si>
    <t xml:space="preserve">N </t>
  </si>
  <si>
    <t>Hypertensive diseases (I10-I15)</t>
  </si>
  <si>
    <t>Diabetes mellitus (E10-E14)</t>
  </si>
  <si>
    <t>Cerebrovascular diseases (I60-I69)</t>
  </si>
  <si>
    <t>Other forms of heart disease (I30-I52)</t>
  </si>
  <si>
    <t>Influenza and pneumonia (J09-J18)</t>
  </si>
  <si>
    <t>Ischaemic heart diseases (I20-I25)</t>
  </si>
  <si>
    <t>Chronic lower respiratory diseases (J40-J47)</t>
  </si>
  <si>
    <t>Malignant neoplasms of digestive organs (C15-C26)</t>
  </si>
  <si>
    <t>Renal failure (N17-N19)</t>
  </si>
  <si>
    <t>.</t>
  </si>
  <si>
    <t>,</t>
  </si>
  <si>
    <t>Tuberculosis (A15-A19)</t>
  </si>
  <si>
    <t>Intestinal infectious diseases (A00-A09)</t>
  </si>
  <si>
    <t>*Other Natural</t>
  </si>
  <si>
    <t>Non-natural</t>
  </si>
  <si>
    <t>Source: Mortality and Causes of Death, 2002 &amp; 2022</t>
  </si>
  <si>
    <t xml:space="preserve">*Other natural refers to combination of other diseases not listed above </t>
  </si>
  <si>
    <t>Table 4.2–The ten underlying natural causes of death for older persons, 2002 and 2022</t>
  </si>
  <si>
    <t xml:space="preserve">Long waiting time </t>
  </si>
  <si>
    <t>Medication not available</t>
  </si>
  <si>
    <t xml:space="preserve">Shortage of doctors/nurses </t>
  </si>
  <si>
    <t xml:space="preserve">Rude or uncaring staff </t>
  </si>
  <si>
    <t>Other (Specify</t>
  </si>
  <si>
    <t>Figure 4.17–Main reason for the older person’s dissatisfaction with government or clinic services, 2022/23</t>
  </si>
  <si>
    <r>
      <t>Source:</t>
    </r>
    <r>
      <rPr>
        <sz val="10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GPSJS  2022/23</t>
    </r>
  </si>
  <si>
    <t xml:space="preserve">Unclean environment </t>
  </si>
  <si>
    <t xml:space="preserve">Poor security </t>
  </si>
  <si>
    <t xml:space="preserve">Clinic is very far </t>
  </si>
  <si>
    <t xml:space="preserve">Medication not available </t>
  </si>
  <si>
    <t xml:space="preserve">Unqualified doctors/nurses </t>
  </si>
  <si>
    <t xml:space="preserve">Shortage of equipment </t>
  </si>
  <si>
    <t xml:space="preserve">Corrupt staff </t>
  </si>
  <si>
    <t>Figure 4.18–Main reason for the older person’s dissatisfaction with public/government hospital, 2022/23</t>
  </si>
  <si>
    <t>No</t>
  </si>
  <si>
    <t>Yes</t>
  </si>
  <si>
    <t xml:space="preserve">Figure 4.4-Population with access to medical aid by province, 2002 </t>
  </si>
  <si>
    <t xml:space="preserve">Older persons with access to medical aid by province, 2002 </t>
  </si>
  <si>
    <t xml:space="preserve">Older persons with access to medical aid by sex, 2002 </t>
  </si>
  <si>
    <t xml:space="preserve">Population with access to medical aid by population group, 2002 </t>
  </si>
  <si>
    <t xml:space="preserve">Population with access to medical aid by sex, 2002 </t>
  </si>
  <si>
    <t xml:space="preserve">Older persons with access to medical aid by population group, 2002 </t>
  </si>
  <si>
    <t>Older persons with access to medical aid by population group, 2024</t>
  </si>
  <si>
    <t xml:space="preserve">Population with access to medical aid by population group, 2024 </t>
  </si>
  <si>
    <t xml:space="preserve">Older persons with access to medical aid by sex, 2024 </t>
  </si>
  <si>
    <t xml:space="preserve">Population with access to medical aid by sex, 2024 </t>
  </si>
  <si>
    <t>Older persons with access to medical aid by province, 2024</t>
  </si>
  <si>
    <t>Without disability</t>
  </si>
  <si>
    <t>With disability</t>
  </si>
  <si>
    <t>%</t>
  </si>
  <si>
    <t>Assistive device</t>
  </si>
  <si>
    <t>Eye glasses</t>
  </si>
  <si>
    <t>Hearing Aid</t>
  </si>
  <si>
    <t>Walking stick/ Frame</t>
  </si>
  <si>
    <t>Wheelchair</t>
  </si>
  <si>
    <t>Age group</t>
  </si>
  <si>
    <t>5-13</t>
  </si>
  <si>
    <t>14-35</t>
  </si>
  <si>
    <t>36-59</t>
  </si>
  <si>
    <t>Figure 4.9–Percentage distribution of older persons by age group and disability status, 2022</t>
  </si>
  <si>
    <t xml:space="preserve">Figure 4.9–Percentage distribution of older persons by age group and disability status, 2011 </t>
  </si>
  <si>
    <t>Figure 4.10–Percentage distribution of older persons by sex and disability status, 2022</t>
  </si>
  <si>
    <t>Figure 4.10–Percentage distribution of older persons by sex and disability status, 2011</t>
  </si>
  <si>
    <t>Figure 4.11–Percentage distribution of older persons by population group and disability status, 2022</t>
  </si>
  <si>
    <t xml:space="preserve">Figure 4.11–Percentage distribution of older persons by population group and disability status, 2011 </t>
  </si>
  <si>
    <t>Public Hospital/Clinic</t>
  </si>
  <si>
    <t>Private Hospital/Clinic/Doctor</t>
  </si>
  <si>
    <t xml:space="preserve">Figure 4.6- Health Facility commonly used by older persons, 2002 </t>
  </si>
  <si>
    <t>Figure 4.7- Health Facility commonly used by older persons, 2024</t>
  </si>
  <si>
    <t>Figure 4.5-Population with access to medical aid by province, 2024</t>
  </si>
  <si>
    <t>Age groups</t>
  </si>
  <si>
    <t>1-4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</si>
  <si>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</si>
  <si>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</si>
  <si>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</si>
  <si>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</si>
  <si>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</si>
  <si>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</si>
  <si>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</si>
  <si>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</si>
  <si>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</si>
  <si>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</si>
  <si>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</si>
  <si>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</si>
  <si>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</si>
  <si>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</si>
  <si>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</si>
  <si>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</si>
  <si>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</si>
  <si>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90+</t>
  </si>
  <si>
    <t>Figure 4.8–Percentage distribution of deaths by sex and age group, 2022*</t>
  </si>
  <si>
    <t>Source: Mortality and Causes of Death, 2022</t>
  </si>
  <si>
    <t>*Excluding deaths with unspecified sex</t>
  </si>
  <si>
    <t>Source: Census 2011</t>
  </si>
  <si>
    <t>Source: Census 2022</t>
  </si>
  <si>
    <t>Kwazulu-natal</t>
  </si>
  <si>
    <t xml:space="preserve">Figure 4.12-Percentage distribution of older persons by province and disability status, 2011 </t>
  </si>
  <si>
    <t>Figure 4.12-Percentage distribution of older persons by province and disability status, 2022</t>
  </si>
  <si>
    <t>Do Not Know</t>
  </si>
  <si>
    <t>Hearing aid</t>
  </si>
  <si>
    <t>Walking stick or frame</t>
  </si>
  <si>
    <t>A wheelchair</t>
  </si>
  <si>
    <t>Prosthesis/artificial limb</t>
  </si>
  <si>
    <t>Other assistive devices</t>
  </si>
  <si>
    <t>Figure 4.13- Percentage distribution of older persons by assistive device usage, 2022</t>
  </si>
  <si>
    <t xml:space="preserve">Figure 4.13- Percentage distribution of older persons by assistive device usage, 2011 </t>
  </si>
  <si>
    <t>Share</t>
  </si>
  <si>
    <t>Figure 2.1 – Percentage share of the older persons to the total population by province, 2002 and 2025</t>
  </si>
  <si>
    <t>Linear growth</t>
  </si>
  <si>
    <t>Figure 2.2–Percentage growth of older persons by province between 2002 and 2025</t>
  </si>
  <si>
    <t>Sex ratio</t>
  </si>
  <si>
    <t>Source: MYPE 2025 Series</t>
  </si>
  <si>
    <t>0-14</t>
  </si>
  <si>
    <t>Ageing index</t>
  </si>
  <si>
    <t>Figure 2.8–Ageing index by province, 2002 and 2025</t>
  </si>
  <si>
    <t>Figure 2.11–Sex ratio of older persons by province, 2002 and 2025</t>
  </si>
  <si>
    <t xml:space="preserve">Figure 2.3–Percentage distribution of older males by province, 2002 </t>
  </si>
  <si>
    <t>Figure 2.3–Percentage distribution of older males by province, 2025</t>
  </si>
  <si>
    <t>80+</t>
  </si>
  <si>
    <t>Figure 2.10-Sex ratio by age group, 2002 and 2025</t>
  </si>
  <si>
    <t>N  ('000)</t>
  </si>
  <si>
    <t>Figure 2.9-Sex ratio of older persons by population group, 2002 and 2025</t>
  </si>
  <si>
    <t>60 and above</t>
  </si>
  <si>
    <t>African</t>
  </si>
  <si>
    <t>Figure 2.7-Ageing index by population group, 2002 and 2025</t>
  </si>
  <si>
    <t>Figure 2.5 - Percentage distribution of older persons by population group, 2002 and 2025</t>
  </si>
  <si>
    <t>Pyramid</t>
  </si>
  <si>
    <t>Agree</t>
  </si>
  <si>
    <t>Disagree</t>
  </si>
  <si>
    <t>Older persons</t>
  </si>
  <si>
    <t>Population</t>
  </si>
  <si>
    <t>Figure 4.16-Percentage of the population and older persons who indicated general satisfaction/dissatisfaction with public/government hospital services,2022/23</t>
  </si>
  <si>
    <t>Figure 4.16-Percentage of the population and older persons who indicated general satisfaction/dissatisfaction with clinic services,2022/23</t>
  </si>
  <si>
    <t>Figure 4.14-Percentage of older persons who indicated the easiness to get to the public/government hospital where they received healthcare services,2022/23</t>
  </si>
  <si>
    <t>Figure 4.14 Percentage of older persons who indicated the easiness to get to the clinic where they received healthcare services,2022/23</t>
  </si>
  <si>
    <t>Source: GPSJS 2022/23</t>
  </si>
  <si>
    <t>Figure 4.15 Percentage of older persons who indicated that the expenses for government hospital  were affordable to them/their household,2022/23</t>
  </si>
  <si>
    <t>Figure 4.15- Percentage of older persons who indicated that the expenses for clinic healthcare services were affordable to them/their household.</t>
  </si>
  <si>
    <t>Figure 6.1 Feeling of safety during the day by older persons by province</t>
  </si>
  <si>
    <t>2018/19</t>
  </si>
  <si>
    <t>2024/25</t>
  </si>
  <si>
    <t>Safe</t>
  </si>
  <si>
    <t>Unsafe</t>
  </si>
  <si>
    <t>Figure 6.2 Feeling of safety during the day by older persons by sex</t>
  </si>
  <si>
    <t>Figure 6.3 Feeling of safety during the day by older persons by population group</t>
  </si>
  <si>
    <t>Figure 6.4 Feeling of safety during the day by older persons by geo-type</t>
  </si>
  <si>
    <t>Geo-type</t>
  </si>
  <si>
    <t>Figure 6.5 Feeling of safety at night by older persons by province</t>
  </si>
  <si>
    <t>Figure 6.6 Feeling of safety at night by older persons by sex</t>
  </si>
  <si>
    <t>Figure 6.7 Feeling of safety at night by older persons by population group</t>
  </si>
  <si>
    <t>Table 6.8 Feeling of safety at night by older persons by geo-type</t>
  </si>
  <si>
    <t>Figure 6.9 Percentage distribution of households headed by older persons affected by various crimes by province</t>
  </si>
  <si>
    <t>Type of crime</t>
  </si>
  <si>
    <t>Housebreaking</t>
  </si>
  <si>
    <t>Home robbery</t>
  </si>
  <si>
    <t>Deliberate damage</t>
  </si>
  <si>
    <t>Sexual offence</t>
  </si>
  <si>
    <t>Assault</t>
  </si>
  <si>
    <t>Motor vehicle theft</t>
  </si>
  <si>
    <t>Murder</t>
  </si>
  <si>
    <t>Theft of stock</t>
  </si>
  <si>
    <t>**</t>
  </si>
  <si>
    <t>**Not available</t>
  </si>
  <si>
    <t>Table 6.10 Percentage distribution of households headed by older persons affected by various crimes by sex</t>
  </si>
  <si>
    <t xml:space="preserve">Type of crime </t>
  </si>
  <si>
    <t>Deliberate damage to property</t>
  </si>
  <si>
    <t>Stock theft</t>
  </si>
  <si>
    <t>Figure 6.11 Percentage distribution of households headed by older persons affected by various crimes by geo-type</t>
  </si>
  <si>
    <t>Figure 6.12 Percentage of older persons who experienced various crimes in the last 12 months</t>
  </si>
  <si>
    <t>Types of crime experienced</t>
  </si>
  <si>
    <t>Theft of personal property</t>
  </si>
  <si>
    <t>Robbery</t>
  </si>
  <si>
    <t>Consumer fraud</t>
  </si>
  <si>
    <t>Psychological violence</t>
  </si>
  <si>
    <t>Figure 6.13 Percentage of older persons who experienced various crimes in the last 12 months,by sex</t>
  </si>
  <si>
    <t>Table 6.1-Percentage of older persons who indicated general satisfaction/dissatisfaction with SAPS by province, 2022/23</t>
  </si>
  <si>
    <t>Long distance to police station</t>
  </si>
  <si>
    <t>Took long to be attended to</t>
  </si>
  <si>
    <t>Rude or uncaring officers</t>
  </si>
  <si>
    <t>Could not get help</t>
  </si>
  <si>
    <t>Corrupt officers</t>
  </si>
  <si>
    <t>Congested/unclean officers</t>
  </si>
  <si>
    <t>Unsafe environment</t>
  </si>
  <si>
    <t>Complicated process</t>
  </si>
  <si>
    <t>Police brutality</t>
  </si>
  <si>
    <t>6.14- Main reason for the older person’s satisfaction/dissatisfaction with South African Police Service (SAPS), 2022/23</t>
  </si>
  <si>
    <t>Type of Crime</t>
  </si>
  <si>
    <t>Table 3.1- Distribution of households headed by older persons in South Africa, 2002 and 2024</t>
  </si>
  <si>
    <t>SA households (excluding older persons-headed households)</t>
  </si>
  <si>
    <t>Older persons-headed households</t>
  </si>
  <si>
    <t>Both sexes</t>
  </si>
  <si>
    <t>N'(000)</t>
  </si>
  <si>
    <t xml:space="preserve">Percent </t>
  </si>
  <si>
    <t>Percent (%)</t>
  </si>
  <si>
    <t>(%)</t>
  </si>
  <si>
    <t>Source: GHS 2003 &amp; 2024</t>
  </si>
  <si>
    <t>Figure 3.1–Percentage distribution of households headed by older persons by sex and geographical location, 2002 and 2024</t>
  </si>
  <si>
    <t>Per cent(%)</t>
  </si>
  <si>
    <t>Table 3.2– Average household size of households headed by older persons by province, 2024</t>
  </si>
  <si>
    <t>Average household size</t>
  </si>
  <si>
    <t>Figure 3.14–Percentage distribution of households headed by older persons by household</t>
  </si>
  <si>
    <t>Per cent (%)</t>
  </si>
  <si>
    <t>Nuclear</t>
  </si>
  <si>
    <t>Extended</t>
  </si>
  <si>
    <t>Complex</t>
  </si>
  <si>
    <t>Figure 3.13–Percentage distribution of households headed by older persons by household composition and population group, 2024</t>
  </si>
  <si>
    <t>Figure 3.12–Percentage distribution of households headed by older persons by household composition and population group, 2003</t>
  </si>
  <si>
    <t xml:space="preserve">Source: GHS 2003 </t>
  </si>
  <si>
    <t>Figure 3.11–Percentage distribution of households headed by older persons by household</t>
  </si>
  <si>
    <t>Figure 3.10–Percentage distribution of South African households and households headed by older persons by household composition, 2003 and 2024</t>
  </si>
  <si>
    <t>RSA Households</t>
  </si>
  <si>
    <t>Older Persons Households</t>
  </si>
  <si>
    <t>Figure 3.9–Percentage distribution of older persons living with a spouse by geographic location, 2003</t>
  </si>
  <si>
    <t xml:space="preserve">Source: GHS 2024 </t>
  </si>
  <si>
    <t>Figure 3.8–Percentage distribution of older persons living with a spouse by geographic location, 2003</t>
  </si>
  <si>
    <t>Source: GHS 2003</t>
  </si>
  <si>
    <t>Figure 3.7–Percentage of older persons living with a spouse by sex and province, 2024</t>
  </si>
  <si>
    <t>Figure 3.6–Percentage of older persons living with a spouse by sex and province, 2003</t>
  </si>
  <si>
    <t>Table 3.4–Distribution of older persons living with a spouse by province, 2003 and 2024</t>
  </si>
  <si>
    <t>Living with a spouse</t>
  </si>
  <si>
    <t>Table 3.3–Proportion of older persons living alone in South Africa, 2003 and 2024</t>
  </si>
  <si>
    <t>Province </t>
  </si>
  <si>
    <t>Living alone</t>
  </si>
  <si>
    <t>Figure 3.2–Percentage of older persons living alone by province and sex, 2003</t>
  </si>
  <si>
    <t>Figure 3.3–Percentage of older persons living alone by province and sex, 2024</t>
  </si>
  <si>
    <t>Figure 3.4–Percentage of older persons living alone by geographical location, 2003</t>
  </si>
  <si>
    <t>Figure 3.5–Percentage of older persons living alone by geographical location, 2024</t>
  </si>
  <si>
    <t>Table 5.8–Average household income by income group and household head, 2022/23</t>
  </si>
  <si>
    <t>Source of income</t>
  </si>
  <si>
    <t>Household-heads aged 60 and above</t>
  </si>
  <si>
    <t>Household-heads below age of 60</t>
  </si>
  <si>
    <t>Average (R)</t>
  </si>
  <si>
    <t>Income from work</t>
  </si>
  <si>
    <t>Income from capital</t>
  </si>
  <si>
    <t>Pensions, social insurance, family allowances</t>
  </si>
  <si>
    <t>Income from individuals</t>
  </si>
  <si>
    <t>Other income</t>
  </si>
  <si>
    <t>Imputed rent on owned dwelling</t>
  </si>
  <si>
    <t>Imputed rent (rent free)</t>
  </si>
  <si>
    <t>Source: IES 2022/23</t>
  </si>
  <si>
    <t>Table 5.7–Total and Average household consumption expenditure by division expenditure group and household head, 2022/23</t>
  </si>
  <si>
    <t>Division expenditure group</t>
  </si>
  <si>
    <t>Household heads aged 60 and above</t>
  </si>
  <si>
    <t>Household heads below age of 60</t>
  </si>
  <si>
    <t>Total (in millions)</t>
  </si>
  <si>
    <t>Average</t>
  </si>
  <si>
    <t>% contribution</t>
  </si>
  <si>
    <t>Rand per household per year</t>
  </si>
  <si>
    <t>Food and non-alcoholic beverages</t>
  </si>
  <si>
    <t>Alcoholic beverages, tobacco and narcotics</t>
  </si>
  <si>
    <t>Clothing and footwear</t>
  </si>
  <si>
    <t>Housing, water, electricity, gas and other fuels</t>
  </si>
  <si>
    <t>Furnishings, household equipment and routine household maintenance</t>
  </si>
  <si>
    <t>Health</t>
  </si>
  <si>
    <t>Transport</t>
  </si>
  <si>
    <t>Information and communication</t>
  </si>
  <si>
    <t>Recreation, sport and culture</t>
  </si>
  <si>
    <t>Education services</t>
  </si>
  <si>
    <t>Restaurants and accommodation services</t>
  </si>
  <si>
    <t>Insurance and financial services</t>
  </si>
  <si>
    <t>Personal care, social protection and miscellaneous goods</t>
  </si>
  <si>
    <t>Table 5.6–Poverty (LBPL) shares by province for older persons, (2006, 2009, 2011, 2015 and 2023)</t>
  </si>
  <si>
    <t>Poverty Shares</t>
  </si>
  <si>
    <t>Source: IES 2005/06, LCS 2008/09, IES 2010/11, LCS 2014/15 and IES 2022/23</t>
  </si>
  <si>
    <t>Map 5.1–Proportion of older persons by LBPL poverty measure, 2023</t>
  </si>
  <si>
    <t xml:space="preserve">Eastern Cape </t>
  </si>
  <si>
    <t>Figure 5.14–Older persons poverty headcounts based on the FPL, LBPL and UBPL, 2006, 2009, 2011, 2015 and 2023</t>
  </si>
  <si>
    <t>Poverty lines</t>
  </si>
  <si>
    <t>Levels</t>
  </si>
  <si>
    <t>UBPL</t>
  </si>
  <si>
    <t>LBPL</t>
  </si>
  <si>
    <t>FPL</t>
  </si>
  <si>
    <t>Table 5.5–Older persons poverty headcounts based on the FPL, LBPL and UBPL, 2006, 2009, 2011, 2015 and 2023</t>
  </si>
  <si>
    <t>Figure 5.13–Percentage distribution of occupation groups for older persons who are employed by sex, 2008 and 2025</t>
  </si>
  <si>
    <t>Highly Skilled</t>
  </si>
  <si>
    <t>Semi-Skilled</t>
  </si>
  <si>
    <t>Low-Skilled</t>
  </si>
  <si>
    <t>Domestic Workers</t>
  </si>
  <si>
    <t>Source: QLFS Q4;2008 &amp; Q4:2025</t>
  </si>
  <si>
    <t>Figure 5.12–Distribution of older persons who are economically active by geographic location, 2008 and 2025</t>
  </si>
  <si>
    <t>Employed</t>
  </si>
  <si>
    <t>Unemployed</t>
  </si>
  <si>
    <t>Labour force</t>
  </si>
  <si>
    <t>Figure 5.11–Distribution of older persons who are economically active by population group, 2008 and 2025</t>
  </si>
  <si>
    <t>Figure 5.10–Distribution of older persons who are economically active by sex, 2008 and 2025</t>
  </si>
  <si>
    <t>Both Sexes</t>
  </si>
  <si>
    <t>Figure 5.9–Labour market components for older persons by province, 2025</t>
  </si>
  <si>
    <t>Outside labour force</t>
  </si>
  <si>
    <t>Source: QLFS Q4;2025</t>
  </si>
  <si>
    <t>Figure 5.8–Labour market components for older persons by province, 2008</t>
  </si>
  <si>
    <t>Not Economically Active</t>
  </si>
  <si>
    <t>Source: QLFS Q4;2008</t>
  </si>
  <si>
    <t>Figure 5.7–Labour market components for older persons by sex, 2008 and 2025</t>
  </si>
  <si>
    <t>Figure 5.6–Main reason for the older persons’ dissatisfaction with SASSA (Social grants), 2022/23</t>
  </si>
  <si>
    <t>Number'(000)</t>
  </si>
  <si>
    <t>Poor security at cash points</t>
  </si>
  <si>
    <t>Grant money always late</t>
  </si>
  <si>
    <t>Illegal deductions</t>
  </si>
  <si>
    <t>Corrupt officials</t>
  </si>
  <si>
    <t>SASSA service are too far</t>
  </si>
  <si>
    <t>Wait too long for payment</t>
  </si>
  <si>
    <t>Rude or uncaring stuff</t>
  </si>
  <si>
    <t>Grant money is not enough</t>
  </si>
  <si>
    <t>Table 5.4–Percentage of older persons who indicated general satisfaction/dissatisfaction with SASSA (social grants) by province, 2022/23.</t>
  </si>
  <si>
    <t>N"(000)</t>
  </si>
  <si>
    <t>GPSJS 2022/23</t>
  </si>
  <si>
    <t>Figure 5.5–Percentage of older persons who are accessing social grants by province, 2024</t>
  </si>
  <si>
    <t>Grants recipients</t>
  </si>
  <si>
    <t>Non-grants recipients</t>
  </si>
  <si>
    <t>Figure 5.4–Percentage of older persons who are accessing social grants by province, 2003</t>
  </si>
  <si>
    <t>Table 5.3–Sources of income for households headed by older persons by sex and geographical location, 2002 and 2024</t>
  </si>
  <si>
    <t>Income from a business</t>
  </si>
  <si>
    <t>Sales of farm products and services</t>
  </si>
  <si>
    <t>Table 5.2–Sources of income for households headed by older persons by province, 2024</t>
  </si>
  <si>
    <t>Other income sources</t>
  </si>
  <si>
    <t>Number '(000)</t>
  </si>
  <si>
    <t>Table 5.1–Sources of income for households headed by older persons by province, 2002</t>
  </si>
  <si>
    <t>Income from busisness</t>
  </si>
  <si>
    <t>Figure 5.3–Sources of income for households headed by older persons, 2002 and 2024</t>
  </si>
  <si>
    <t>Figure 5.2–Old-age dependency ratios by sex, geographical location and population group, 2002 and 2024</t>
  </si>
  <si>
    <t>Figure 5.1–Old-age dependency ratios by provinces, 2002 and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</si>
</sst>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2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9"/>
      <color rgb="FF000000"/>
      <name val="Aptos Narrow"/>
      <family val="2"/>
    </font>
    <font>
      <sz val="9"/>
      <color rgb="FF000000"/>
      <name val="Aptos Narrow"/>
      <family val="2"/>
    </font>
    <font>
      <b/>
      <sz val="11"/>
      <color theme="1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9D9D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9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5" fillId="2" borderId="10" xfId="0" applyFont="1" applyFill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3" fontId="5" fillId="0" borderId="10" xfId="0" applyNumberFormat="1" applyFont="1" applyBorder="1" applyAlignment="1">
      <alignment horizontal="justify" vertical="center" wrapText="1"/>
    </xf>
    <xf numFmtId="0" fontId="5" fillId="0" borderId="10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/>
    </xf>
    <xf numFmtId="3" fontId="3" fillId="0" borderId="10" xfId="0" applyNumberFormat="1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/>
    </xf>
    <xf numFmtId="0" fontId="8" fillId="2" borderId="10" xfId="0" applyFont="1" applyFill="1" applyBorder="1" applyAlignment="1">
      <alignment horizontal="justify" vertical="center"/>
    </xf>
    <xf numFmtId="0" fontId="9" fillId="0" borderId="14" xfId="0" applyFont="1" applyBorder="1" applyAlignment="1">
      <alignment horizontal="justify" vertical="center"/>
    </xf>
    <xf numFmtId="3" fontId="9" fillId="0" borderId="10" xfId="0" applyNumberFormat="1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3" fontId="8" fillId="0" borderId="10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8" fillId="0" borderId="14" xfId="0" applyFont="1" applyBorder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7" fillId="0" borderId="0" xfId="0" applyFont="1"/>
    <xf numFmtId="0" fontId="8" fillId="3" borderId="10" xfId="0" applyFont="1" applyFill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1" fillId="0" borderId="10" xfId="0" applyFont="1" applyBorder="1" applyAlignment="1">
      <alignment horizontal="right" vertical="center"/>
    </xf>
    <xf numFmtId="0" fontId="8" fillId="0" borderId="14" xfId="0" applyFont="1" applyBorder="1" applyAlignment="1">
      <alignment horizontal="left" vertical="center"/>
    </xf>
    <xf numFmtId="3" fontId="2" fillId="0" borderId="10" xfId="0" applyNumberFormat="1" applyFont="1" applyBorder="1" applyAlignment="1">
      <alignment horizontal="right" vertical="center"/>
    </xf>
    <xf numFmtId="0" fontId="2" fillId="0" borderId="0" xfId="0" applyFont="1" applyAlignment="1">
      <alignment horizontal="justify" vertical="center"/>
    </xf>
    <xf numFmtId="0" fontId="11" fillId="3" borderId="18" xfId="0" applyFont="1" applyFill="1" applyBorder="1" applyAlignment="1">
      <alignment horizontal="right" vertical="center"/>
    </xf>
    <xf numFmtId="0" fontId="12" fillId="0" borderId="14" xfId="0" applyFont="1" applyBorder="1" applyAlignment="1">
      <alignment horizontal="left" vertical="center"/>
    </xf>
    <xf numFmtId="3" fontId="12" fillId="0" borderId="10" xfId="0" applyNumberFormat="1" applyFont="1" applyBorder="1" applyAlignment="1">
      <alignment horizontal="right" vertical="center"/>
    </xf>
    <xf numFmtId="0" fontId="12" fillId="0" borderId="10" xfId="0" applyFont="1" applyBorder="1" applyAlignment="1">
      <alignment horizontal="right" vertical="center"/>
    </xf>
    <xf numFmtId="0" fontId="11" fillId="0" borderId="14" xfId="0" applyFont="1" applyBorder="1" applyAlignment="1">
      <alignment horizontal="left" vertical="center"/>
    </xf>
    <xf numFmtId="3" fontId="11" fillId="0" borderId="10" xfId="0" applyNumberFormat="1" applyFont="1" applyBorder="1" applyAlignment="1">
      <alignment horizontal="right" vertical="center"/>
    </xf>
    <xf numFmtId="0" fontId="11" fillId="0" borderId="10" xfId="0" applyFont="1" applyBorder="1" applyAlignment="1">
      <alignment horizontal="right" vertical="center"/>
    </xf>
    <xf numFmtId="0" fontId="8" fillId="2" borderId="10" xfId="0" applyFont="1" applyFill="1" applyBorder="1" applyAlignment="1">
      <alignment horizontal="justify" vertical="center" wrapText="1"/>
    </xf>
    <xf numFmtId="0" fontId="9" fillId="0" borderId="14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 wrapText="1"/>
    </xf>
    <xf numFmtId="3" fontId="9" fillId="0" borderId="10" xfId="0" applyNumberFormat="1" applyFont="1" applyBorder="1" applyAlignment="1">
      <alignment horizontal="justify" vertical="center" wrapText="1"/>
    </xf>
    <xf numFmtId="3" fontId="8" fillId="0" borderId="10" xfId="0" applyNumberFormat="1" applyFont="1" applyBorder="1" applyAlignment="1">
      <alignment horizontal="justify" vertical="center" wrapText="1"/>
    </xf>
    <xf numFmtId="0" fontId="8" fillId="0" borderId="10" xfId="0" applyFont="1" applyBorder="1" applyAlignment="1">
      <alignment horizontal="justify" vertical="center" wrapText="1"/>
    </xf>
    <xf numFmtId="0" fontId="8" fillId="0" borderId="14" xfId="0" applyFont="1" applyBorder="1" applyAlignment="1">
      <alignment horizontal="justify" vertical="center" wrapText="1"/>
    </xf>
    <xf numFmtId="0" fontId="13" fillId="4" borderId="1" xfId="0" applyFont="1" applyFill="1" applyBorder="1"/>
    <xf numFmtId="0" fontId="13" fillId="0" borderId="0" xfId="0" applyFont="1"/>
    <xf numFmtId="0" fontId="14" fillId="0" borderId="0" xfId="0" applyFont="1"/>
    <xf numFmtId="0" fontId="13" fillId="0" borderId="1" xfId="0" applyFont="1" applyBorder="1"/>
    <xf numFmtId="164" fontId="14" fillId="0" borderId="1" xfId="0" applyNumberFormat="1" applyFont="1" applyBorder="1"/>
    <xf numFmtId="0" fontId="8" fillId="2" borderId="18" xfId="0" applyFont="1" applyFill="1" applyBorder="1" applyAlignment="1">
      <alignment horizontal="justify" vertical="center" wrapText="1"/>
    </xf>
    <xf numFmtId="0" fontId="8" fillId="0" borderId="10" xfId="0" applyFont="1" applyBorder="1" applyAlignment="1">
      <alignment horizontal="justify" vertical="center"/>
    </xf>
    <xf numFmtId="0" fontId="1" fillId="0" borderId="1" xfId="0" applyFont="1" applyBorder="1"/>
    <xf numFmtId="164" fontId="2" fillId="0" borderId="1" xfId="0" applyNumberFormat="1" applyFont="1" applyBorder="1" applyAlignment="1">
      <alignment wrapText="1"/>
    </xf>
    <xf numFmtId="0" fontId="2" fillId="0" borderId="1" xfId="0" applyFont="1" applyBorder="1"/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5" fillId="2" borderId="18" xfId="0" applyFont="1" applyFill="1" applyBorder="1" applyAlignment="1">
      <alignment horizontal="justify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justify" vertical="center" wrapText="1"/>
    </xf>
    <xf numFmtId="0" fontId="10" fillId="0" borderId="12" xfId="0" applyFont="1" applyBorder="1" applyAlignment="1">
      <alignment horizontal="justify" vertical="center" wrapText="1"/>
    </xf>
    <xf numFmtId="164" fontId="8" fillId="0" borderId="10" xfId="0" applyNumberFormat="1" applyFont="1" applyBorder="1" applyAlignment="1">
      <alignment horizontal="justify" vertical="center" wrapText="1"/>
    </xf>
    <xf numFmtId="164" fontId="5" fillId="0" borderId="10" xfId="0" applyNumberFormat="1" applyFont="1" applyBorder="1" applyAlignment="1">
      <alignment horizontal="justify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justify" vertical="center" wrapText="1"/>
    </xf>
    <xf numFmtId="0" fontId="5" fillId="0" borderId="14" xfId="0" applyFont="1" applyBorder="1" applyAlignment="1">
      <alignment horizontal="justify" vertical="center"/>
    </xf>
    <xf numFmtId="3" fontId="5" fillId="0" borderId="21" xfId="0" applyNumberFormat="1" applyFont="1" applyBorder="1" applyAlignment="1">
      <alignment horizontal="justify" vertical="center" wrapText="1"/>
    </xf>
    <xf numFmtId="0" fontId="1" fillId="0" borderId="14" xfId="0" applyFont="1" applyBorder="1" applyAlignment="1">
      <alignment horizontal="justify" vertical="center"/>
    </xf>
    <xf numFmtId="0" fontId="5" fillId="0" borderId="10" xfId="0" applyFont="1" applyBorder="1" applyAlignment="1">
      <alignment horizontal="justify" vertical="center"/>
    </xf>
    <xf numFmtId="164" fontId="3" fillId="0" borderId="10" xfId="0" applyNumberFormat="1" applyFont="1" applyBorder="1" applyAlignment="1">
      <alignment horizontal="justify" vertical="center" wrapText="1"/>
    </xf>
    <xf numFmtId="0" fontId="5" fillId="2" borderId="10" xfId="0" applyFont="1" applyFill="1" applyBorder="1" applyAlignment="1">
      <alignment horizontal="justify" vertical="center"/>
    </xf>
    <xf numFmtId="164" fontId="5" fillId="0" borderId="14" xfId="0" applyNumberFormat="1" applyFont="1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justify" vertical="center"/>
    </xf>
    <xf numFmtId="0" fontId="5" fillId="2" borderId="18" xfId="0" applyFont="1" applyFill="1" applyBorder="1" applyAlignment="1">
      <alignment horizontal="justify" vertical="center"/>
    </xf>
    <xf numFmtId="0" fontId="5" fillId="5" borderId="18" xfId="0" applyFont="1" applyFill="1" applyBorder="1" applyAlignment="1">
      <alignment horizontal="justify" vertical="center" wrapText="1"/>
    </xf>
    <xf numFmtId="0" fontId="3" fillId="0" borderId="10" xfId="0" applyFont="1" applyBorder="1" applyAlignment="1">
      <alignment horizontal="right" vertical="center" wrapText="1"/>
    </xf>
    <xf numFmtId="3" fontId="5" fillId="0" borderId="10" xfId="0" applyNumberFormat="1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 wrapText="1"/>
    </xf>
    <xf numFmtId="3" fontId="3" fillId="0" borderId="10" xfId="0" applyNumberFormat="1" applyFont="1" applyBorder="1" applyAlignment="1">
      <alignment horizontal="right" vertical="center" wrapText="1"/>
    </xf>
    <xf numFmtId="0" fontId="3" fillId="5" borderId="14" xfId="0" applyFont="1" applyFill="1" applyBorder="1" applyAlignment="1">
      <alignment horizontal="justify" vertical="center"/>
    </xf>
    <xf numFmtId="3" fontId="1" fillId="0" borderId="10" xfId="0" applyNumberFormat="1" applyFont="1" applyBorder="1" applyAlignment="1">
      <alignment horizontal="right" vertical="center"/>
    </xf>
    <xf numFmtId="49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" fillId="0" borderId="1" xfId="0" applyFont="1" applyBorder="1" applyAlignment="1">
      <alignment vertical="center"/>
    </xf>
    <xf numFmtId="3" fontId="2" fillId="0" borderId="1" xfId="0" applyNumberFormat="1" applyFont="1" applyBorder="1"/>
    <xf numFmtId="164" fontId="1" fillId="0" borderId="1" xfId="0" applyNumberFormat="1" applyFont="1" applyBorder="1"/>
    <xf numFmtId="3" fontId="2" fillId="0" borderId="1" xfId="0" applyNumberFormat="1" applyFont="1" applyBorder="1" applyAlignment="1">
      <alignment horizontal="right"/>
    </xf>
    <xf numFmtId="49" fontId="1" fillId="0" borderId="1" xfId="0" applyNumberFormat="1" applyFont="1" applyBorder="1" applyAlignment="1">
      <alignment vertical="top"/>
    </xf>
    <xf numFmtId="49" fontId="2" fillId="0" borderId="1" xfId="0" applyNumberFormat="1" applyFont="1" applyBorder="1" applyAlignment="1">
      <alignment vertical="top"/>
    </xf>
    <xf numFmtId="49" fontId="7" fillId="0" borderId="0" xfId="0" applyNumberFormat="1" applyFont="1" applyAlignment="1">
      <alignment horizontal="left" vertical="top"/>
    </xf>
    <xf numFmtId="164" fontId="2" fillId="0" borderId="1" xfId="0" applyNumberFormat="1" applyFont="1" applyBorder="1"/>
    <xf numFmtId="0" fontId="8" fillId="4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left" vertical="top" wrapText="1"/>
    </xf>
    <xf numFmtId="164" fontId="9" fillId="0" borderId="1" xfId="0" applyNumberFormat="1" applyFont="1" applyBorder="1" applyAlignment="1">
      <alignment horizontal="left" vertical="top" wrapText="1"/>
    </xf>
    <xf numFmtId="164" fontId="8" fillId="0" borderId="1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9" fillId="0" borderId="1" xfId="0" applyFont="1" applyBorder="1"/>
    <xf numFmtId="3" fontId="8" fillId="0" borderId="0" xfId="0" applyNumberFormat="1" applyFont="1" applyAlignment="1">
      <alignment horizontal="left" vertical="top" wrapText="1"/>
    </xf>
    <xf numFmtId="164" fontId="8" fillId="0" borderId="0" xfId="0" applyNumberFormat="1" applyFont="1" applyAlignment="1">
      <alignment horizontal="left" vertical="top" wrapText="1"/>
    </xf>
    <xf numFmtId="0" fontId="1" fillId="0" borderId="1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3" fontId="1" fillId="0" borderId="1" xfId="0" applyNumberFormat="1" applyFont="1" applyBorder="1" applyAlignment="1">
      <alignment horizontal="right"/>
    </xf>
    <xf numFmtId="49" fontId="2" fillId="4" borderId="1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justify" vertical="center"/>
    </xf>
    <xf numFmtId="0" fontId="18" fillId="2" borderId="10" xfId="0" applyFont="1" applyFill="1" applyBorder="1" applyAlignment="1">
      <alignment horizontal="justify" vertical="center" wrapText="1"/>
    </xf>
    <xf numFmtId="0" fontId="19" fillId="0" borderId="10" xfId="0" applyFont="1" applyBorder="1" applyAlignment="1">
      <alignment horizontal="justify" vertical="center" wrapText="1"/>
    </xf>
    <xf numFmtId="0" fontId="18" fillId="0" borderId="10" xfId="0" applyFont="1" applyBorder="1" applyAlignment="1">
      <alignment horizontal="justify" vertical="center" wrapText="1"/>
    </xf>
    <xf numFmtId="0" fontId="8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 wrapText="1"/>
    </xf>
    <xf numFmtId="3" fontId="5" fillId="0" borderId="0" xfId="0" applyNumberFormat="1" applyFont="1" applyAlignment="1">
      <alignment horizontal="justify" vertical="center" wrapText="1"/>
    </xf>
    <xf numFmtId="164" fontId="5" fillId="0" borderId="0" xfId="0" applyNumberFormat="1" applyFont="1" applyAlignment="1">
      <alignment horizontal="justify" vertical="center" wrapText="1"/>
    </xf>
    <xf numFmtId="0" fontId="0" fillId="0" borderId="0" xfId="0" applyAlignment="1">
      <alignment horizontal="center"/>
    </xf>
    <xf numFmtId="0" fontId="2" fillId="0" borderId="21" xfId="0" applyFont="1" applyBorder="1" applyAlignment="1">
      <alignment vertical="center"/>
    </xf>
    <xf numFmtId="164" fontId="18" fillId="0" borderId="1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5" fillId="0" borderId="29" xfId="0" applyFont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/>
    <xf numFmtId="0" fontId="0" fillId="0" borderId="1" xfId="0" applyBorder="1" applyAlignment="1">
      <alignment horizontal="center"/>
    </xf>
    <xf numFmtId="49" fontId="1" fillId="0" borderId="1" xfId="0" applyNumberFormat="1" applyFont="1" applyBorder="1"/>
    <xf numFmtId="3" fontId="2" fillId="0" borderId="0" xfId="0" applyNumberFormat="1" applyFont="1"/>
    <xf numFmtId="164" fontId="2" fillId="0" borderId="0" xfId="0" applyNumberFormat="1" applyFont="1"/>
    <xf numFmtId="3" fontId="1" fillId="0" borderId="0" xfId="0" applyNumberFormat="1" applyFont="1"/>
    <xf numFmtId="0" fontId="17" fillId="0" borderId="0" xfId="0" applyFont="1"/>
    <xf numFmtId="0" fontId="2" fillId="4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left" vertical="top" wrapText="1"/>
    </xf>
    <xf numFmtId="0" fontId="17" fillId="0" borderId="1" xfId="0" applyFont="1" applyBorder="1"/>
    <xf numFmtId="164" fontId="1" fillId="0" borderId="0" xfId="0" applyNumberFormat="1" applyFont="1"/>
    <xf numFmtId="164" fontId="2" fillId="0" borderId="1" xfId="0" applyNumberFormat="1" applyFont="1" applyBorder="1" applyAlignment="1">
      <alignment horizontal="left"/>
    </xf>
    <xf numFmtId="0" fontId="2" fillId="4" borderId="24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3" fontId="6" fillId="4" borderId="1" xfId="0" applyNumberFormat="1" applyFont="1" applyFill="1" applyBorder="1" applyAlignment="1">
      <alignment horizontal="left" vertical="center"/>
    </xf>
    <xf numFmtId="3" fontId="6" fillId="4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top" wrapText="1"/>
    </xf>
    <xf numFmtId="3" fontId="6" fillId="0" borderId="1" xfId="0" applyNumberFormat="1" applyFont="1" applyBorder="1" applyAlignment="1">
      <alignment horizontal="right" vertical="top" wrapText="1"/>
    </xf>
    <xf numFmtId="164" fontId="4" fillId="0" borderId="1" xfId="0" applyNumberFormat="1" applyFont="1" applyBorder="1"/>
    <xf numFmtId="164" fontId="6" fillId="0" borderId="1" xfId="0" applyNumberFormat="1" applyFont="1" applyBorder="1"/>
    <xf numFmtId="3" fontId="4" fillId="0" borderId="1" xfId="0" applyNumberFormat="1" applyFont="1" applyBorder="1" applyAlignment="1">
      <alignment horizontal="left" vertical="top" wrapText="1"/>
    </xf>
    <xf numFmtId="164" fontId="0" fillId="0" borderId="0" xfId="0" applyNumberFormat="1"/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3" fontId="9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164" fontId="0" fillId="0" borderId="1" xfId="0" applyNumberFormat="1" applyBorder="1"/>
    <xf numFmtId="0" fontId="8" fillId="0" borderId="1" xfId="0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4" fontId="15" fillId="0" borderId="1" xfId="0" applyNumberFormat="1" applyFont="1" applyBorder="1"/>
    <xf numFmtId="0" fontId="13" fillId="4" borderId="1" xfId="0" applyFont="1" applyFill="1" applyBorder="1" applyAlignment="1">
      <alignment horizontal="center"/>
    </xf>
    <xf numFmtId="0" fontId="14" fillId="0" borderId="1" xfId="0" applyFont="1" applyBorder="1"/>
    <xf numFmtId="3" fontId="14" fillId="0" borderId="1" xfId="0" applyNumberFormat="1" applyFont="1" applyBorder="1"/>
    <xf numFmtId="3" fontId="13" fillId="0" borderId="1" xfId="0" applyNumberFormat="1" applyFont="1" applyBorder="1"/>
    <xf numFmtId="164" fontId="13" fillId="0" borderId="1" xfId="0" applyNumberFormat="1" applyFont="1" applyBorder="1"/>
    <xf numFmtId="1" fontId="2" fillId="0" borderId="1" xfId="0" applyNumberFormat="1" applyFont="1" applyBorder="1"/>
    <xf numFmtId="1" fontId="1" fillId="0" borderId="1" xfId="0" applyNumberFormat="1" applyFont="1" applyBorder="1"/>
    <xf numFmtId="165" fontId="1" fillId="0" borderId="1" xfId="0" applyNumberFormat="1" applyFont="1" applyBorder="1"/>
    <xf numFmtId="165" fontId="2" fillId="0" borderId="1" xfId="0" applyNumberFormat="1" applyFont="1" applyBorder="1"/>
    <xf numFmtId="1" fontId="2" fillId="4" borderId="1" xfId="0" applyNumberFormat="1" applyFont="1" applyFill="1" applyBorder="1"/>
    <xf numFmtId="49" fontId="2" fillId="4" borderId="1" xfId="0" applyNumberFormat="1" applyFont="1" applyFill="1" applyBorder="1" applyAlignment="1">
      <alignment vertical="top"/>
    </xf>
    <xf numFmtId="49" fontId="1" fillId="0" borderId="1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left"/>
    </xf>
    <xf numFmtId="3" fontId="0" fillId="0" borderId="1" xfId="0" applyNumberFormat="1" applyBorder="1"/>
    <xf numFmtId="3" fontId="17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vertical="top"/>
    </xf>
    <xf numFmtId="49" fontId="0" fillId="0" borderId="1" xfId="0" applyNumberFormat="1" applyBorder="1" applyAlignment="1">
      <alignment horizontal="left" vertical="center"/>
    </xf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center"/>
    </xf>
    <xf numFmtId="49" fontId="15" fillId="0" borderId="1" xfId="0" applyNumberFormat="1" applyFont="1" applyBorder="1"/>
    <xf numFmtId="3" fontId="15" fillId="0" borderId="1" xfId="0" applyNumberFormat="1" applyFont="1" applyBorder="1"/>
    <xf numFmtId="3" fontId="15" fillId="0" borderId="1" xfId="0" applyNumberFormat="1" applyFont="1" applyBorder="1" applyAlignment="1">
      <alignment horizontal="right"/>
    </xf>
    <xf numFmtId="164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center"/>
    </xf>
    <xf numFmtId="49" fontId="15" fillId="0" borderId="1" xfId="0" applyNumberFormat="1" applyFont="1" applyBorder="1" applyAlignment="1">
      <alignment horizontal="left"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/>
    <xf numFmtId="49" fontId="15" fillId="0" borderId="1" xfId="0" applyNumberFormat="1" applyFont="1" applyBorder="1" applyAlignment="1">
      <alignment horizontal="left"/>
    </xf>
    <xf numFmtId="0" fontId="15" fillId="0" borderId="1" xfId="0" applyFont="1" applyBorder="1" applyAlignment="1">
      <alignment horizontal="right"/>
    </xf>
    <xf numFmtId="3" fontId="0" fillId="0" borderId="23" xfId="0" applyNumberFormat="1" applyBorder="1"/>
    <xf numFmtId="3" fontId="15" fillId="0" borderId="23" xfId="0" applyNumberFormat="1" applyFont="1" applyBorder="1"/>
    <xf numFmtId="164" fontId="0" fillId="0" borderId="23" xfId="0" applyNumberFormat="1" applyBorder="1" applyAlignment="1">
      <alignment horizontal="center"/>
    </xf>
    <xf numFmtId="3" fontId="0" fillId="0" borderId="23" xfId="0" applyNumberFormat="1" applyBorder="1" applyAlignment="1">
      <alignment horizontal="right"/>
    </xf>
    <xf numFmtId="49" fontId="0" fillId="0" borderId="1" xfId="0" applyNumberFormat="1" applyBorder="1" applyAlignment="1">
      <alignment horizontal="left" vertical="top"/>
    </xf>
    <xf numFmtId="49" fontId="0" fillId="0" borderId="1" xfId="0" applyNumberFormat="1" applyBorder="1" applyAlignment="1">
      <alignment vertical="top"/>
    </xf>
    <xf numFmtId="0" fontId="15" fillId="0" borderId="0" xfId="0" applyFont="1"/>
    <xf numFmtId="49" fontId="0" fillId="0" borderId="1" xfId="0" applyNumberFormat="1" applyBorder="1" applyAlignment="1">
      <alignment horizontal="left"/>
    </xf>
    <xf numFmtId="49" fontId="15" fillId="0" borderId="1" xfId="0" applyNumberFormat="1" applyFont="1" applyBorder="1" applyAlignment="1">
      <alignment horizontal="center" wrapText="1"/>
    </xf>
    <xf numFmtId="0" fontId="0" fillId="0" borderId="23" xfId="0" applyBorder="1"/>
    <xf numFmtId="0" fontId="0" fillId="0" borderId="23" xfId="0" applyBorder="1" applyAlignment="1">
      <alignment horizontal="center"/>
    </xf>
    <xf numFmtId="0" fontId="16" fillId="0" borderId="34" xfId="0" applyFont="1" applyBorder="1"/>
    <xf numFmtId="0" fontId="0" fillId="0" borderId="34" xfId="0" applyBorder="1"/>
    <xf numFmtId="49" fontId="15" fillId="0" borderId="0" xfId="0" applyNumberFormat="1" applyFont="1" applyAlignment="1">
      <alignment vertical="top"/>
    </xf>
    <xf numFmtId="3" fontId="15" fillId="0" borderId="0" xfId="0" applyNumberFormat="1" applyFont="1"/>
    <xf numFmtId="3" fontId="0" fillId="0" borderId="1" xfId="0" applyNumberFormat="1" applyBorder="1" applyAlignment="1">
      <alignment horizontal="center" vertical="top"/>
    </xf>
    <xf numFmtId="3" fontId="0" fillId="0" borderId="1" xfId="0" applyNumberFormat="1" applyBorder="1" applyAlignment="1">
      <alignment horizontal="center"/>
    </xf>
    <xf numFmtId="49" fontId="15" fillId="0" borderId="1" xfId="0" applyNumberFormat="1" applyFont="1" applyBorder="1" applyAlignment="1">
      <alignment horizontal="left" vertical="top"/>
    </xf>
    <xf numFmtId="3" fontId="15" fillId="0" borderId="1" xfId="0" applyNumberFormat="1" applyFont="1" applyBorder="1" applyAlignment="1">
      <alignment horizontal="center" vertical="top"/>
    </xf>
    <xf numFmtId="3" fontId="15" fillId="0" borderId="1" xfId="0" applyNumberFormat="1" applyFont="1" applyBorder="1" applyAlignment="1">
      <alignment horizontal="center"/>
    </xf>
    <xf numFmtId="0" fontId="15" fillId="0" borderId="0" xfId="0" applyFont="1" applyAlignment="1">
      <alignment horizontal="left" wrapText="1"/>
    </xf>
    <xf numFmtId="49" fontId="15" fillId="0" borderId="0" xfId="0" applyNumberFormat="1" applyFont="1" applyAlignment="1">
      <alignment horizontal="left" vertical="top"/>
    </xf>
    <xf numFmtId="3" fontId="15" fillId="0" borderId="0" xfId="0" applyNumberFormat="1" applyFont="1" applyAlignment="1">
      <alignment horizontal="center" vertical="top"/>
    </xf>
    <xf numFmtId="3" fontId="15" fillId="0" borderId="0" xfId="0" applyNumberFormat="1" applyFont="1" applyAlignment="1">
      <alignment horizontal="center"/>
    </xf>
    <xf numFmtId="0" fontId="15" fillId="0" borderId="1" xfId="0" applyFont="1" applyBorder="1" applyAlignment="1">
      <alignment wrapText="1"/>
    </xf>
    <xf numFmtId="164" fontId="0" fillId="0" borderId="1" xfId="0" applyNumberFormat="1" applyBorder="1" applyAlignment="1">
      <alignment wrapText="1"/>
    </xf>
    <xf numFmtId="49" fontId="15" fillId="0" borderId="1" xfId="0" applyNumberFormat="1" applyFont="1" applyBorder="1" applyAlignment="1">
      <alignment wrapText="1"/>
    </xf>
    <xf numFmtId="0" fontId="0" fillId="0" borderId="39" xfId="0" applyBorder="1" applyAlignment="1">
      <alignment horizontal="left"/>
    </xf>
    <xf numFmtId="3" fontId="0" fillId="0" borderId="27" xfId="0" applyNumberFormat="1" applyBorder="1"/>
    <xf numFmtId="0" fontId="0" fillId="0" borderId="27" xfId="0" applyBorder="1"/>
    <xf numFmtId="3" fontId="15" fillId="0" borderId="27" xfId="0" applyNumberFormat="1" applyFont="1" applyBorder="1" applyAlignment="1">
      <alignment horizontal="center"/>
    </xf>
    <xf numFmtId="3" fontId="15" fillId="0" borderId="37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horizontal="center" vertical="center"/>
    </xf>
    <xf numFmtId="0" fontId="15" fillId="4" borderId="1" xfId="0" applyFont="1" applyFill="1" applyBorder="1" applyAlignment="1">
      <alignment horizontal="center" wrapText="1"/>
    </xf>
    <xf numFmtId="0" fontId="15" fillId="4" borderId="1" xfId="0" applyFont="1" applyFill="1" applyBorder="1"/>
    <xf numFmtId="0" fontId="15" fillId="4" borderId="1" xfId="0" applyFont="1" applyFill="1" applyBorder="1" applyAlignment="1">
      <alignment horizontal="center"/>
    </xf>
    <xf numFmtId="0" fontId="15" fillId="4" borderId="24" xfId="0" applyFont="1" applyFill="1" applyBorder="1"/>
    <xf numFmtId="0" fontId="15" fillId="4" borderId="25" xfId="0" applyFont="1" applyFill="1" applyBorder="1"/>
    <xf numFmtId="0" fontId="15" fillId="4" borderId="26" xfId="0" applyFont="1" applyFill="1" applyBorder="1"/>
    <xf numFmtId="0" fontId="20" fillId="4" borderId="28" xfId="0" applyFont="1" applyFill="1" applyBorder="1" applyAlignment="1">
      <alignment horizontal="center"/>
    </xf>
    <xf numFmtId="0" fontId="20" fillId="4" borderId="28" xfId="0" applyFont="1" applyFill="1" applyBorder="1"/>
    <xf numFmtId="0" fontId="20" fillId="4" borderId="1" xfId="0" applyFont="1" applyFill="1" applyBorder="1" applyAlignment="1">
      <alignment horizontal="center"/>
    </xf>
    <xf numFmtId="0" fontId="20" fillId="4" borderId="1" xfId="0" applyFont="1" applyFill="1" applyBorder="1"/>
    <xf numFmtId="0" fontId="17" fillId="0" borderId="24" xfId="0" applyFont="1" applyBorder="1" applyAlignment="1">
      <alignment wrapText="1"/>
    </xf>
    <xf numFmtId="3" fontId="17" fillId="0" borderId="1" xfId="0" applyNumberFormat="1" applyFont="1" applyBorder="1" applyAlignment="1">
      <alignment horizontal="right"/>
    </xf>
    <xf numFmtId="3" fontId="20" fillId="0" borderId="1" xfId="0" applyNumberFormat="1" applyFont="1" applyBorder="1"/>
    <xf numFmtId="0" fontId="17" fillId="0" borderId="24" xfId="0" applyFont="1" applyBorder="1"/>
    <xf numFmtId="0" fontId="17" fillId="0" borderId="38" xfId="0" applyFont="1" applyBorder="1"/>
    <xf numFmtId="164" fontId="17" fillId="0" borderId="1" xfId="0" applyNumberFormat="1" applyFont="1" applyBorder="1" applyAlignment="1">
      <alignment horizontal="center"/>
    </xf>
    <xf numFmtId="49" fontId="15" fillId="4" borderId="1" xfId="0" applyNumberFormat="1" applyFont="1" applyFill="1" applyBorder="1" applyAlignment="1">
      <alignment horizontal="center" vertical="center"/>
    </xf>
    <xf numFmtId="49" fontId="15" fillId="4" borderId="1" xfId="0" applyNumberFormat="1" applyFont="1" applyFill="1" applyBorder="1" applyAlignment="1">
      <alignment horizontal="center"/>
    </xf>
    <xf numFmtId="49" fontId="15" fillId="4" borderId="26" xfId="0" applyNumberFormat="1" applyFont="1" applyFill="1" applyBorder="1" applyAlignment="1">
      <alignment horizontal="right" vertical="center"/>
    </xf>
    <xf numFmtId="49" fontId="15" fillId="4" borderId="26" xfId="0" applyNumberFormat="1" applyFont="1" applyFill="1" applyBorder="1" applyAlignment="1">
      <alignment horizontal="center" vertical="center"/>
    </xf>
    <xf numFmtId="49" fontId="15" fillId="4" borderId="1" xfId="0" applyNumberFormat="1" applyFont="1" applyFill="1" applyBorder="1" applyAlignment="1">
      <alignment horizontal="right" vertical="center"/>
    </xf>
    <xf numFmtId="49" fontId="15" fillId="4" borderId="1" xfId="0" applyNumberFormat="1" applyFont="1" applyFill="1" applyBorder="1"/>
    <xf numFmtId="49" fontId="15" fillId="4" borderId="1" xfId="0" applyNumberFormat="1" applyFont="1" applyFill="1" applyBorder="1" applyAlignment="1">
      <alignment horizontal="right" vertical="center" wrapText="1"/>
    </xf>
    <xf numFmtId="49" fontId="15" fillId="4" borderId="1" xfId="0" applyNumberFormat="1" applyFont="1" applyFill="1" applyBorder="1" applyAlignment="1">
      <alignment horizontal="right" wrapText="1"/>
    </xf>
    <xf numFmtId="49" fontId="15" fillId="4" borderId="1" xfId="0" applyNumberFormat="1" applyFont="1" applyFill="1" applyBorder="1" applyAlignment="1">
      <alignment vertical="top"/>
    </xf>
    <xf numFmtId="0" fontId="8" fillId="3" borderId="3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justify" vertical="center"/>
    </xf>
    <xf numFmtId="0" fontId="20" fillId="0" borderId="0" xfId="0" applyFont="1"/>
    <xf numFmtId="0" fontId="2" fillId="0" borderId="14" xfId="0" applyFont="1" applyBorder="1" applyAlignment="1">
      <alignment horizontal="justify" vertical="center"/>
    </xf>
    <xf numFmtId="0" fontId="2" fillId="0" borderId="10" xfId="0" applyFont="1" applyBorder="1" applyAlignment="1">
      <alignment horizontal="right" vertical="center"/>
    </xf>
    <xf numFmtId="0" fontId="2" fillId="3" borderId="10" xfId="0" applyFont="1" applyFill="1" applyBorder="1" applyAlignment="1">
      <alignment horizontal="justify" vertical="center"/>
    </xf>
    <xf numFmtId="0" fontId="2" fillId="3" borderId="1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right" vertical="top" wrapText="1"/>
    </xf>
    <xf numFmtId="3" fontId="2" fillId="0" borderId="1" xfId="0" applyNumberFormat="1" applyFont="1" applyBorder="1" applyAlignment="1">
      <alignment horizontal="right" vertical="top" wrapText="1"/>
    </xf>
    <xf numFmtId="3" fontId="2" fillId="4" borderId="1" xfId="0" applyNumberFormat="1" applyFont="1" applyFill="1" applyBorder="1"/>
    <xf numFmtId="164" fontId="2" fillId="4" borderId="1" xfId="0" applyNumberFormat="1" applyFont="1" applyFill="1" applyBorder="1"/>
    <xf numFmtId="0" fontId="8" fillId="3" borderId="10" xfId="0" applyFont="1" applyFill="1" applyBorder="1" applyAlignment="1">
      <alignment horizontal="justify" vertical="center"/>
    </xf>
    <xf numFmtId="164" fontId="9" fillId="0" borderId="10" xfId="0" applyNumberFormat="1" applyFont="1" applyBorder="1" applyAlignment="1">
      <alignment horizontal="right" vertical="center"/>
    </xf>
    <xf numFmtId="0" fontId="9" fillId="3" borderId="14" xfId="0" applyFont="1" applyFill="1" applyBorder="1" applyAlignment="1">
      <alignment horizontal="justify" vertical="center"/>
    </xf>
    <xf numFmtId="0" fontId="2" fillId="4" borderId="1" xfId="0" applyFont="1" applyFill="1" applyBorder="1" applyAlignment="1">
      <alignment wrapText="1"/>
    </xf>
    <xf numFmtId="3" fontId="1" fillId="0" borderId="1" xfId="0" applyNumberFormat="1" applyFont="1" applyBorder="1" applyAlignment="1">
      <alignment horizontal="right" wrapText="1"/>
    </xf>
    <xf numFmtId="164" fontId="1" fillId="0" borderId="1" xfId="0" applyNumberFormat="1" applyFont="1" applyBorder="1" applyAlignment="1">
      <alignment horizontal="right" wrapText="1"/>
    </xf>
    <xf numFmtId="0" fontId="8" fillId="3" borderId="13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/>
    </xf>
    <xf numFmtId="0" fontId="13" fillId="4" borderId="28" xfId="0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 wrapText="1"/>
    </xf>
    <xf numFmtId="0" fontId="13" fillId="4" borderId="25" xfId="0" applyFont="1" applyFill="1" applyBorder="1" applyAlignment="1">
      <alignment horizontal="right"/>
    </xf>
    <xf numFmtId="0" fontId="13" fillId="4" borderId="26" xfId="0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4" borderId="23" xfId="0" applyFont="1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7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wrapText="1"/>
    </xf>
    <xf numFmtId="0" fontId="2" fillId="4" borderId="27" xfId="0" applyFont="1" applyFill="1" applyBorder="1" applyAlignment="1">
      <alignment horizontal="center" wrapText="1"/>
    </xf>
    <xf numFmtId="0" fontId="2" fillId="4" borderId="28" xfId="0" applyFont="1" applyFill="1" applyBorder="1" applyAlignment="1">
      <alignment horizont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justify" vertical="center" wrapText="1"/>
    </xf>
    <xf numFmtId="0" fontId="8" fillId="2" borderId="12" xfId="0" applyFont="1" applyFill="1" applyBorder="1" applyAlignment="1">
      <alignment horizontal="justify" vertical="center" wrapText="1"/>
    </xf>
    <xf numFmtId="0" fontId="8" fillId="2" borderId="14" xfId="0" applyFont="1" applyFill="1" applyBorder="1" applyAlignment="1">
      <alignment horizontal="justify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justify" vertical="center"/>
    </xf>
    <xf numFmtId="0" fontId="8" fillId="3" borderId="12" xfId="0" applyFont="1" applyFill="1" applyBorder="1" applyAlignment="1">
      <alignment horizontal="justify" vertical="center"/>
    </xf>
    <xf numFmtId="0" fontId="8" fillId="3" borderId="11" xfId="0" applyFont="1" applyFill="1" applyBorder="1" applyAlignment="1">
      <alignment horizontal="justify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justify" vertical="center"/>
    </xf>
    <xf numFmtId="0" fontId="2" fillId="3" borderId="12" xfId="0" applyFont="1" applyFill="1" applyBorder="1" applyAlignment="1">
      <alignment horizontal="justify" vertical="center"/>
    </xf>
    <xf numFmtId="0" fontId="2" fillId="3" borderId="11" xfId="0" applyFont="1" applyFill="1" applyBorder="1" applyAlignment="1">
      <alignment horizontal="justify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wrapText="1"/>
    </xf>
    <xf numFmtId="0" fontId="2" fillId="4" borderId="26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4" borderId="1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/>
    </xf>
    <xf numFmtId="3" fontId="6" fillId="4" borderId="1" xfId="0" applyNumberFormat="1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justify" vertical="center" wrapText="1"/>
    </xf>
    <xf numFmtId="0" fontId="5" fillId="2" borderId="11" xfId="0" applyFont="1" applyFill="1" applyBorder="1" applyAlignment="1">
      <alignment horizontal="justify" vertical="center" wrapText="1"/>
    </xf>
    <xf numFmtId="0" fontId="3" fillId="0" borderId="16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justify" vertical="center" wrapText="1"/>
    </xf>
    <xf numFmtId="0" fontId="5" fillId="2" borderId="3" xfId="0" applyFont="1" applyFill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5" fillId="2" borderId="5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horizontal="justify" vertical="center" wrapText="1"/>
    </xf>
    <xf numFmtId="0" fontId="5" fillId="2" borderId="7" xfId="0" applyFont="1" applyFill="1" applyBorder="1" applyAlignment="1">
      <alignment horizontal="justify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justify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4" borderId="23" xfId="0" applyFont="1" applyFill="1" applyBorder="1" applyAlignment="1">
      <alignment horizontal="center" vertical="top" wrapText="1"/>
    </xf>
    <xf numFmtId="0" fontId="8" fillId="4" borderId="27" xfId="0" applyFont="1" applyFill="1" applyBorder="1" applyAlignment="1">
      <alignment horizontal="center" vertical="top" wrapText="1"/>
    </xf>
    <xf numFmtId="0" fontId="8" fillId="4" borderId="28" xfId="0" applyFont="1" applyFill="1" applyBorder="1" applyAlignment="1">
      <alignment horizontal="center" vertical="top" wrapText="1"/>
    </xf>
    <xf numFmtId="0" fontId="8" fillId="4" borderId="24" xfId="0" applyFont="1" applyFill="1" applyBorder="1" applyAlignment="1">
      <alignment horizontal="center"/>
    </xf>
    <xf numFmtId="0" fontId="8" fillId="4" borderId="25" xfId="0" applyFont="1" applyFill="1" applyBorder="1" applyAlignment="1">
      <alignment horizontal="center"/>
    </xf>
    <xf numFmtId="0" fontId="8" fillId="4" borderId="26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top" wrapText="1"/>
    </xf>
    <xf numFmtId="0" fontId="8" fillId="4" borderId="24" xfId="0" applyFont="1" applyFill="1" applyBorder="1" applyAlignment="1">
      <alignment horizontal="center" vertical="top" wrapText="1"/>
    </xf>
    <xf numFmtId="0" fontId="8" fillId="4" borderId="25" xfId="0" applyFont="1" applyFill="1" applyBorder="1" applyAlignment="1">
      <alignment horizontal="center" vertical="top" wrapText="1"/>
    </xf>
    <xf numFmtId="0" fontId="8" fillId="4" borderId="26" xfId="0" applyFont="1" applyFill="1" applyBorder="1" applyAlignment="1">
      <alignment horizontal="center" vertical="top" wrapText="1"/>
    </xf>
    <xf numFmtId="0" fontId="5" fillId="5" borderId="2" xfId="0" applyFont="1" applyFill="1" applyBorder="1" applyAlignment="1">
      <alignment horizontal="justify" vertical="center" wrapText="1"/>
    </xf>
    <xf numFmtId="0" fontId="5" fillId="5" borderId="3" xfId="0" applyFont="1" applyFill="1" applyBorder="1" applyAlignment="1">
      <alignment horizontal="justify" vertical="center" wrapText="1"/>
    </xf>
    <xf numFmtId="0" fontId="5" fillId="5" borderId="6" xfId="0" applyFont="1" applyFill="1" applyBorder="1" applyAlignment="1">
      <alignment horizontal="justify" vertical="center" wrapText="1"/>
    </xf>
    <xf numFmtId="0" fontId="5" fillId="5" borderId="7" xfId="0" applyFont="1" applyFill="1" applyBorder="1" applyAlignment="1">
      <alignment horizontal="justify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right" vertical="center"/>
    </xf>
    <xf numFmtId="0" fontId="5" fillId="5" borderId="9" xfId="0" applyFont="1" applyFill="1" applyBorder="1" applyAlignment="1">
      <alignment horizontal="right" vertical="center"/>
    </xf>
    <xf numFmtId="0" fontId="5" fillId="5" borderId="8" xfId="0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3" fontId="2" fillId="0" borderId="24" xfId="0" applyNumberFormat="1" applyFont="1" applyBorder="1" applyAlignment="1">
      <alignment horizontal="center"/>
    </xf>
    <xf numFmtId="3" fontId="2" fillId="0" borderId="25" xfId="0" applyNumberFormat="1" applyFont="1" applyBorder="1" applyAlignment="1">
      <alignment horizontal="center"/>
    </xf>
    <xf numFmtId="3" fontId="2" fillId="0" borderId="26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49" fontId="2" fillId="4" borderId="24" xfId="0" applyNumberFormat="1" applyFont="1" applyFill="1" applyBorder="1" applyAlignment="1">
      <alignment horizontal="center" vertical="top"/>
    </xf>
    <xf numFmtId="49" fontId="2" fillId="4" borderId="26" xfId="0" applyNumberFormat="1" applyFont="1" applyFill="1" applyBorder="1" applyAlignment="1">
      <alignment horizontal="center" vertical="top"/>
    </xf>
    <xf numFmtId="0" fontId="1" fillId="4" borderId="24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21" fillId="4" borderId="24" xfId="0" applyFont="1" applyFill="1" applyBorder="1" applyAlignment="1">
      <alignment horizontal="center"/>
    </xf>
    <xf numFmtId="0" fontId="21" fillId="4" borderId="25" xfId="0" applyFont="1" applyFill="1" applyBorder="1" applyAlignment="1">
      <alignment horizontal="center"/>
    </xf>
    <xf numFmtId="0" fontId="21" fillId="4" borderId="26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left"/>
    </xf>
    <xf numFmtId="0" fontId="2" fillId="4" borderId="27" xfId="0" applyFont="1" applyFill="1" applyBorder="1" applyAlignment="1">
      <alignment horizontal="left"/>
    </xf>
    <xf numFmtId="0" fontId="2" fillId="4" borderId="28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15" fillId="4" borderId="1" xfId="0" applyFont="1" applyFill="1" applyBorder="1" applyAlignment="1">
      <alignment horizontal="left"/>
    </xf>
    <xf numFmtId="0" fontId="15" fillId="4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4" borderId="24" xfId="0" applyFont="1" applyFill="1" applyBorder="1" applyAlignment="1">
      <alignment horizontal="center"/>
    </xf>
    <xf numFmtId="0" fontId="15" fillId="4" borderId="25" xfId="0" applyFont="1" applyFill="1" applyBorder="1" applyAlignment="1">
      <alignment horizontal="center"/>
    </xf>
    <xf numFmtId="0" fontId="15" fillId="4" borderId="26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 vertical="center"/>
    </xf>
    <xf numFmtId="0" fontId="15" fillId="4" borderId="31" xfId="0" applyFont="1" applyFill="1" applyBorder="1" applyAlignment="1">
      <alignment horizontal="center"/>
    </xf>
    <xf numFmtId="0" fontId="15" fillId="4" borderId="32" xfId="0" applyFont="1" applyFill="1" applyBorder="1" applyAlignment="1">
      <alignment horizontal="center"/>
    </xf>
    <xf numFmtId="0" fontId="15" fillId="4" borderId="33" xfId="0" applyFont="1" applyFill="1" applyBorder="1" applyAlignment="1">
      <alignment horizontal="center"/>
    </xf>
    <xf numFmtId="49" fontId="15" fillId="0" borderId="1" xfId="0" applyNumberFormat="1" applyFont="1" applyBorder="1" applyAlignment="1">
      <alignment horizontal="left" vertical="top"/>
    </xf>
    <xf numFmtId="0" fontId="15" fillId="0" borderId="1" xfId="0" applyFont="1" applyBorder="1"/>
    <xf numFmtId="0" fontId="15" fillId="4" borderId="36" xfId="0" applyFont="1" applyFill="1" applyBorder="1" applyAlignment="1">
      <alignment horizontal="center"/>
    </xf>
    <xf numFmtId="0" fontId="15" fillId="4" borderId="35" xfId="0" applyFont="1" applyFill="1" applyBorder="1" applyAlignment="1">
      <alignment horizontal="center"/>
    </xf>
    <xf numFmtId="0" fontId="15" fillId="4" borderId="37" xfId="0" applyFont="1" applyFill="1" applyBorder="1" applyAlignment="1">
      <alignment horizontal="center"/>
    </xf>
    <xf numFmtId="0" fontId="15" fillId="4" borderId="39" xfId="0" applyFont="1" applyFill="1" applyBorder="1" applyAlignment="1">
      <alignment horizontal="center"/>
    </xf>
    <xf numFmtId="0" fontId="15" fillId="0" borderId="1" xfId="0" applyFont="1" applyBorder="1" applyAlignment="1">
      <alignment vertical="center" wrapText="1"/>
    </xf>
    <xf numFmtId="49" fontId="15" fillId="0" borderId="1" xfId="0" applyNumberFormat="1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49" fontId="15" fillId="0" borderId="1" xfId="0" applyNumberFormat="1" applyFont="1" applyBorder="1" applyAlignment="1">
      <alignment vertical="top"/>
    </xf>
    <xf numFmtId="0" fontId="15" fillId="0" borderId="1" xfId="0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49" fontId="15" fillId="0" borderId="1" xfId="0" applyNumberFormat="1" applyFont="1" applyBorder="1" applyAlignment="1">
      <alignment horizontal="left"/>
    </xf>
    <xf numFmtId="0" fontId="15" fillId="4" borderId="23" xfId="0" applyFont="1" applyFill="1" applyBorder="1" applyAlignment="1">
      <alignment horizontal="center"/>
    </xf>
    <xf numFmtId="0" fontId="15" fillId="4" borderId="27" xfId="0" applyFont="1" applyFill="1" applyBorder="1" applyAlignment="1">
      <alignment horizontal="center"/>
    </xf>
    <xf numFmtId="0" fontId="15" fillId="4" borderId="28" xfId="0" applyFont="1" applyFill="1" applyBorder="1" applyAlignment="1">
      <alignment horizontal="center"/>
    </xf>
    <xf numFmtId="49" fontId="15" fillId="4" borderId="23" xfId="0" applyNumberFormat="1" applyFont="1" applyFill="1" applyBorder="1" applyAlignment="1">
      <alignment horizontal="center" vertical="top"/>
    </xf>
    <xf numFmtId="0" fontId="15" fillId="0" borderId="1" xfId="0" applyFont="1" applyBorder="1" applyAlignment="1">
      <alignment horizontal="left" wrapText="1"/>
    </xf>
    <xf numFmtId="49" fontId="15" fillId="0" borderId="1" xfId="0" applyNumberFormat="1" applyFont="1" applyBorder="1" applyAlignment="1">
      <alignment horizontal="left" wrapText="1"/>
    </xf>
    <xf numFmtId="49" fontId="15" fillId="4" borderId="1" xfId="0" applyNumberFormat="1" applyFont="1" applyFill="1" applyBorder="1" applyAlignment="1">
      <alignment horizontal="center" vertical="top"/>
    </xf>
    <xf numFmtId="0" fontId="20" fillId="4" borderId="23" xfId="0" applyFont="1" applyFill="1" applyBorder="1" applyAlignment="1">
      <alignment horizontal="left" wrapText="1"/>
    </xf>
    <xf numFmtId="0" fontId="20" fillId="4" borderId="28" xfId="0" applyFont="1" applyFill="1" applyBorder="1" applyAlignment="1">
      <alignment horizontal="left" wrapText="1"/>
    </xf>
    <xf numFmtId="0" fontId="20" fillId="4" borderId="24" xfId="0" applyFont="1" applyFill="1" applyBorder="1" applyAlignment="1">
      <alignment horizontal="center"/>
    </xf>
    <xf numFmtId="0" fontId="20" fillId="4" borderId="26" xfId="0" applyFont="1" applyFill="1" applyBorder="1" applyAlignment="1">
      <alignment horizontal="center"/>
    </xf>
    <xf numFmtId="0" fontId="20" fillId="4" borderId="36" xfId="0" applyFont="1" applyFill="1" applyBorder="1" applyAlignment="1">
      <alignment horizontal="left" wrapText="1"/>
    </xf>
    <xf numFmtId="0" fontId="20" fillId="4" borderId="37" xfId="0" applyFont="1" applyFill="1" applyBorder="1" applyAlignment="1">
      <alignment horizontal="left" wrapText="1"/>
    </xf>
    <xf numFmtId="0" fontId="20" fillId="4" borderId="31" xfId="0" applyFont="1" applyFill="1" applyBorder="1" applyAlignment="1">
      <alignment horizontal="left" wrapText="1"/>
    </xf>
    <xf numFmtId="0" fontId="20" fillId="4" borderId="25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0" fontId="15" fillId="4" borderId="36" xfId="0" applyFont="1" applyFill="1" applyBorder="1" applyAlignment="1">
      <alignment horizontal="left" wrapText="1"/>
    </xf>
    <xf numFmtId="0" fontId="15" fillId="4" borderId="37" xfId="0" applyFont="1" applyFill="1" applyBorder="1" applyAlignment="1">
      <alignment horizontal="left" wrapText="1"/>
    </xf>
    <xf numFmtId="0" fontId="15" fillId="4" borderId="31" xfId="0" applyFont="1" applyFill="1" applyBorder="1" applyAlignment="1">
      <alignment horizontal="left" wrapText="1"/>
    </xf>
    <xf numFmtId="0" fontId="0" fillId="4" borderId="1" xfId="0" applyFill="1" applyBorder="1" applyAlignment="1">
      <alignment horizontal="center"/>
    </xf>
    <xf numFmtId="0" fontId="0" fillId="0" borderId="34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32" xfId="0" applyBorder="1" applyAlignment="1">
      <alignment horizontal="left" wrapText="1"/>
    </xf>
    <xf numFmtId="0" fontId="0" fillId="0" borderId="35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15" fillId="0" borderId="0" xfId="0" applyFont="1" applyAlignment="1">
      <alignment horizontal="left"/>
    </xf>
    <xf numFmtId="0" fontId="15" fillId="4" borderId="23" xfId="0" applyFont="1" applyFill="1" applyBorder="1" applyAlignment="1">
      <alignment horizontal="left"/>
    </xf>
    <xf numFmtId="0" fontId="15" fillId="4" borderId="28" xfId="0" applyFont="1" applyFill="1" applyBorder="1" applyAlignment="1">
      <alignment horizontal="left"/>
    </xf>
    <xf numFmtId="0" fontId="15" fillId="0" borderId="24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5" fillId="0" borderId="2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2.3 '!$I$3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2.3 '!$H$4:$H$13</c:f>
              <c:strCache>
                <c:ptCount val="10"/>
                <c:pt idx="0">
                  <c:v>Eastern Cape</c:v>
                </c:pt>
                <c:pt idx="1">
                  <c:v>Free State</c:v>
                </c:pt>
                <c:pt idx="2">
                  <c:v>Gauteng</c:v>
                </c:pt>
                <c:pt idx="3">
                  <c:v>KwaZulu-Natal</c:v>
                </c:pt>
                <c:pt idx="4">
                  <c:v>Limpopo</c:v>
                </c:pt>
                <c:pt idx="5">
                  <c:v>Mpumalanga</c:v>
                </c:pt>
                <c:pt idx="6">
                  <c:v>Northern Cape</c:v>
                </c:pt>
                <c:pt idx="7">
                  <c:v>North West</c:v>
                </c:pt>
                <c:pt idx="8">
                  <c:v>Western Cape</c:v>
                </c:pt>
                <c:pt idx="9">
                  <c:v>South Africa</c:v>
                </c:pt>
              </c:strCache>
            </c:strRef>
          </c:cat>
          <c:val>
            <c:numRef>
              <c:f>'Figure 2.3 '!$I$4:$I$13</c:f>
              <c:numCache>
                <c:formatCode>0.0</c:formatCode>
                <c:ptCount val="10"/>
                <c:pt idx="0">
                  <c:v>38.444763175337293</c:v>
                </c:pt>
                <c:pt idx="1">
                  <c:v>40.540839968639489</c:v>
                </c:pt>
                <c:pt idx="2">
                  <c:v>44.885133439063793</c:v>
                </c:pt>
                <c:pt idx="3">
                  <c:v>36.844988010331271</c:v>
                </c:pt>
                <c:pt idx="4">
                  <c:v>34.394590884436667</c:v>
                </c:pt>
                <c:pt idx="5">
                  <c:v>40.131102905979169</c:v>
                </c:pt>
                <c:pt idx="6">
                  <c:v>43.451760490524755</c:v>
                </c:pt>
                <c:pt idx="7">
                  <c:v>43.103808610116687</c:v>
                </c:pt>
                <c:pt idx="8">
                  <c:v>44.726909945070098</c:v>
                </c:pt>
                <c:pt idx="9">
                  <c:v>40.112589897490025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F8-41D4-A92A-E5417449DAC1}"/>
            </c:ext>
          </c:extLst>
        </c:ser>
        <c:ser>
          <c:idx val="1"/>
          <c:order val="1"/>
          <c:tx>
            <c:strRef>
              <c:f>'Figure 2.3 '!$J$3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2.3 '!$H$4:$H$13</c:f>
              <c:strCache>
                <c:ptCount val="10"/>
                <c:pt idx="0">
                  <c:v>Eastern Cape</c:v>
                </c:pt>
                <c:pt idx="1">
                  <c:v>Free State</c:v>
                </c:pt>
                <c:pt idx="2">
                  <c:v>Gauteng</c:v>
                </c:pt>
                <c:pt idx="3">
                  <c:v>KwaZulu-Natal</c:v>
                </c:pt>
                <c:pt idx="4">
                  <c:v>Limpopo</c:v>
                </c:pt>
                <c:pt idx="5">
                  <c:v>Mpumalanga</c:v>
                </c:pt>
                <c:pt idx="6">
                  <c:v>Northern Cape</c:v>
                </c:pt>
                <c:pt idx="7">
                  <c:v>North West</c:v>
                </c:pt>
                <c:pt idx="8">
                  <c:v>Western Cape</c:v>
                </c:pt>
                <c:pt idx="9">
                  <c:v>South Africa</c:v>
                </c:pt>
              </c:strCache>
            </c:strRef>
          </c:cat>
          <c:val>
            <c:numRef>
              <c:f>'Figure 2.3 '!$J$4:$J$13</c:f>
              <c:numCache>
                <c:formatCode>0.0</c:formatCode>
                <c:ptCount val="10"/>
                <c:pt idx="0">
                  <c:v>34.446232139504815</c:v>
                </c:pt>
                <c:pt idx="1">
                  <c:v>36.371189680830277</c:v>
                </c:pt>
                <c:pt idx="2">
                  <c:v>45.723248866391685</c:v>
                </c:pt>
                <c:pt idx="3">
                  <c:v>34.849502307574213</c:v>
                </c:pt>
                <c:pt idx="4">
                  <c:v>31.454091152277481</c:v>
                </c:pt>
                <c:pt idx="5">
                  <c:v>39.565113747971651</c:v>
                </c:pt>
                <c:pt idx="6">
                  <c:v>38.347692063070618</c:v>
                </c:pt>
                <c:pt idx="7">
                  <c:v>41.802703965423341</c:v>
                </c:pt>
                <c:pt idx="8">
                  <c:v>43.109571584147552</c:v>
                </c:pt>
                <c:pt idx="9">
                  <c:v>39.273084407984996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F8-41D4-A92A-E5417449D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09277999"/>
        <c:axId val="909285199"/>
      </c:barChart>
      <c:catAx>
        <c:axId val="9092779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9285199"/>
        <c:crosses val="autoZero"/>
        <c:auto val="1"/>
        <c:lblAlgn val="ctr"/>
        <c:lblOffset val="100"/>
        <c:noMultiLvlLbl val="0"/>
      </c:catAx>
      <c:valAx>
        <c:axId val="90928519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927799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2.4'!$H$3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2.4'!$G$4:$G$13</c:f>
              <c:strCache>
                <c:ptCount val="10"/>
                <c:pt idx="0">
                  <c:v>Eastern Cape</c:v>
                </c:pt>
                <c:pt idx="1">
                  <c:v>Free State</c:v>
                </c:pt>
                <c:pt idx="2">
                  <c:v>Gauteng</c:v>
                </c:pt>
                <c:pt idx="3">
                  <c:v>KwaZulu-Natal</c:v>
                </c:pt>
                <c:pt idx="4">
                  <c:v>Limpopo</c:v>
                </c:pt>
                <c:pt idx="5">
                  <c:v>Mpumalanga</c:v>
                </c:pt>
                <c:pt idx="6">
                  <c:v>Northern Cape</c:v>
                </c:pt>
                <c:pt idx="7">
                  <c:v>North West</c:v>
                </c:pt>
                <c:pt idx="8">
                  <c:v>Western Cape</c:v>
                </c:pt>
                <c:pt idx="9">
                  <c:v>South Africa</c:v>
                </c:pt>
              </c:strCache>
            </c:strRef>
          </c:cat>
          <c:val>
            <c:numRef>
              <c:f>'Figure 2.4'!$H$4:$H$13</c:f>
              <c:numCache>
                <c:formatCode>0.0</c:formatCode>
                <c:ptCount val="10"/>
                <c:pt idx="0">
                  <c:v>61.555236824662707</c:v>
                </c:pt>
                <c:pt idx="1">
                  <c:v>59.459160031360511</c:v>
                </c:pt>
                <c:pt idx="2">
                  <c:v>55.114866560936193</c:v>
                </c:pt>
                <c:pt idx="3">
                  <c:v>63.155011989668729</c:v>
                </c:pt>
                <c:pt idx="4">
                  <c:v>65.605409115563333</c:v>
                </c:pt>
                <c:pt idx="5">
                  <c:v>59.868897094020838</c:v>
                </c:pt>
                <c:pt idx="6">
                  <c:v>56.548239509475252</c:v>
                </c:pt>
                <c:pt idx="7">
                  <c:v>56.89619138988332</c:v>
                </c:pt>
                <c:pt idx="8">
                  <c:v>55.273090054929909</c:v>
                </c:pt>
                <c:pt idx="9">
                  <c:v>59.887410102509961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38-4C26-8FF5-A356B1B0D5A5}"/>
            </c:ext>
          </c:extLst>
        </c:ser>
        <c:ser>
          <c:idx val="1"/>
          <c:order val="1"/>
          <c:tx>
            <c:strRef>
              <c:f>'Figure 2.4'!$I$3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2.4'!$G$4:$G$13</c:f>
              <c:strCache>
                <c:ptCount val="10"/>
                <c:pt idx="0">
                  <c:v>Eastern Cape</c:v>
                </c:pt>
                <c:pt idx="1">
                  <c:v>Free State</c:v>
                </c:pt>
                <c:pt idx="2">
                  <c:v>Gauteng</c:v>
                </c:pt>
                <c:pt idx="3">
                  <c:v>KwaZulu-Natal</c:v>
                </c:pt>
                <c:pt idx="4">
                  <c:v>Limpopo</c:v>
                </c:pt>
                <c:pt idx="5">
                  <c:v>Mpumalanga</c:v>
                </c:pt>
                <c:pt idx="6">
                  <c:v>Northern Cape</c:v>
                </c:pt>
                <c:pt idx="7">
                  <c:v>North West</c:v>
                </c:pt>
                <c:pt idx="8">
                  <c:v>Western Cape</c:v>
                </c:pt>
                <c:pt idx="9">
                  <c:v>South Africa</c:v>
                </c:pt>
              </c:strCache>
            </c:strRef>
          </c:cat>
          <c:val>
            <c:numRef>
              <c:f>'Figure 2.4'!$I$4:$I$13</c:f>
              <c:numCache>
                <c:formatCode>0.0</c:formatCode>
                <c:ptCount val="10"/>
                <c:pt idx="0">
                  <c:v>65.553767860495185</c:v>
                </c:pt>
                <c:pt idx="1">
                  <c:v>63.628810319169723</c:v>
                </c:pt>
                <c:pt idx="2">
                  <c:v>54.276751133608315</c:v>
                </c:pt>
                <c:pt idx="3">
                  <c:v>65.150497692425773</c:v>
                </c:pt>
                <c:pt idx="4">
                  <c:v>68.545908847722515</c:v>
                </c:pt>
                <c:pt idx="5">
                  <c:v>60.434886252028342</c:v>
                </c:pt>
                <c:pt idx="6">
                  <c:v>61.652307936929361</c:v>
                </c:pt>
                <c:pt idx="7">
                  <c:v>58.197296034576652</c:v>
                </c:pt>
                <c:pt idx="8">
                  <c:v>56.890428415852448</c:v>
                </c:pt>
                <c:pt idx="9">
                  <c:v>60.726915592015004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38-4C26-8FF5-A356B1B0D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09190159"/>
        <c:axId val="909183439"/>
      </c:barChart>
      <c:catAx>
        <c:axId val="909190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9183439"/>
        <c:crosses val="autoZero"/>
        <c:auto val="1"/>
        <c:lblAlgn val="ctr"/>
        <c:lblOffset val="100"/>
        <c:noMultiLvlLbl val="0"/>
      </c:catAx>
      <c:valAx>
        <c:axId val="909183439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919015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4.1'!$C$3</c:f>
              <c:strCache>
                <c:ptCount val="1"/>
                <c:pt idx="0">
                  <c:v>Male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4.1'!$B$5:$B$28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'Figure 4.1'!$C$5:$C$28</c:f>
              <c:numCache>
                <c:formatCode>0.0</c:formatCode>
                <c:ptCount val="24"/>
                <c:pt idx="0">
                  <c:v>52.7</c:v>
                </c:pt>
                <c:pt idx="1">
                  <c:v>52.1</c:v>
                </c:pt>
                <c:pt idx="2">
                  <c:v>51.9</c:v>
                </c:pt>
                <c:pt idx="3">
                  <c:v>51.9</c:v>
                </c:pt>
                <c:pt idx="4">
                  <c:v>51.8</c:v>
                </c:pt>
                <c:pt idx="5">
                  <c:v>52.6</c:v>
                </c:pt>
                <c:pt idx="6">
                  <c:v>54</c:v>
                </c:pt>
                <c:pt idx="7">
                  <c:v>55</c:v>
                </c:pt>
                <c:pt idx="8">
                  <c:v>55.9</c:v>
                </c:pt>
                <c:pt idx="9">
                  <c:v>57</c:v>
                </c:pt>
                <c:pt idx="10">
                  <c:v>59.4</c:v>
                </c:pt>
                <c:pt idx="11">
                  <c:v>59.9</c:v>
                </c:pt>
                <c:pt idx="12">
                  <c:v>61</c:v>
                </c:pt>
                <c:pt idx="13">
                  <c:v>61.4</c:v>
                </c:pt>
                <c:pt idx="14">
                  <c:v>61.5</c:v>
                </c:pt>
                <c:pt idx="15">
                  <c:v>61.9</c:v>
                </c:pt>
                <c:pt idx="16">
                  <c:v>62.2</c:v>
                </c:pt>
                <c:pt idx="17">
                  <c:v>62.6</c:v>
                </c:pt>
                <c:pt idx="18">
                  <c:v>62.8</c:v>
                </c:pt>
                <c:pt idx="19">
                  <c:v>59.8</c:v>
                </c:pt>
                <c:pt idx="20">
                  <c:v>61.7</c:v>
                </c:pt>
                <c:pt idx="21">
                  <c:v>63.2</c:v>
                </c:pt>
                <c:pt idx="22">
                  <c:v>63.8</c:v>
                </c:pt>
                <c:pt idx="23" formatCode="General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31-405C-91F9-060A298E4B93}"/>
            </c:ext>
          </c:extLst>
        </c:ser>
        <c:ser>
          <c:idx val="1"/>
          <c:order val="1"/>
          <c:tx>
            <c:strRef>
              <c:f>'Figure 4.1'!$D$3</c:f>
              <c:strCache>
                <c:ptCount val="1"/>
                <c:pt idx="0">
                  <c:v>Female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4.1'!$B$5:$B$28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'Figure 4.1'!$D$5:$D$28</c:f>
              <c:numCache>
                <c:formatCode>0.0</c:formatCode>
                <c:ptCount val="24"/>
                <c:pt idx="0">
                  <c:v>57.6</c:v>
                </c:pt>
                <c:pt idx="1">
                  <c:v>57</c:v>
                </c:pt>
                <c:pt idx="2">
                  <c:v>56.5</c:v>
                </c:pt>
                <c:pt idx="3">
                  <c:v>56.2</c:v>
                </c:pt>
                <c:pt idx="4">
                  <c:v>56.5</c:v>
                </c:pt>
                <c:pt idx="5">
                  <c:v>57.1</c:v>
                </c:pt>
                <c:pt idx="6">
                  <c:v>58.8</c:v>
                </c:pt>
                <c:pt idx="7">
                  <c:v>60.3</c:v>
                </c:pt>
                <c:pt idx="8">
                  <c:v>61.1</c:v>
                </c:pt>
                <c:pt idx="9">
                  <c:v>63</c:v>
                </c:pt>
                <c:pt idx="10">
                  <c:v>65</c:v>
                </c:pt>
                <c:pt idx="11">
                  <c:v>65.7</c:v>
                </c:pt>
                <c:pt idx="12">
                  <c:v>66.8</c:v>
                </c:pt>
                <c:pt idx="13">
                  <c:v>67.2</c:v>
                </c:pt>
                <c:pt idx="14">
                  <c:v>67.400000000000006</c:v>
                </c:pt>
                <c:pt idx="15">
                  <c:v>67.7</c:v>
                </c:pt>
                <c:pt idx="16">
                  <c:v>67.8</c:v>
                </c:pt>
                <c:pt idx="17">
                  <c:v>68.400000000000006</c:v>
                </c:pt>
                <c:pt idx="18">
                  <c:v>68.8</c:v>
                </c:pt>
                <c:pt idx="19">
                  <c:v>65.2</c:v>
                </c:pt>
                <c:pt idx="20" formatCode="General">
                  <c:v>67.400000000000006</c:v>
                </c:pt>
                <c:pt idx="21">
                  <c:v>69.2</c:v>
                </c:pt>
                <c:pt idx="22">
                  <c:v>69.400000000000006</c:v>
                </c:pt>
                <c:pt idx="23" formatCode="General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31-405C-91F9-060A298E4B93}"/>
            </c:ext>
          </c:extLst>
        </c:ser>
        <c:ser>
          <c:idx val="2"/>
          <c:order val="2"/>
          <c:tx>
            <c:strRef>
              <c:f>'Figure 4.1'!$E$3</c:f>
              <c:strCache>
                <c:ptCount val="1"/>
                <c:pt idx="0">
                  <c:v>Total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4.1'!$B$5:$B$28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'Figure 4.1'!$E$5:$E$28</c:f>
              <c:numCache>
                <c:formatCode>0.0</c:formatCode>
                <c:ptCount val="24"/>
                <c:pt idx="0">
                  <c:v>55.2</c:v>
                </c:pt>
                <c:pt idx="1">
                  <c:v>54.6</c:v>
                </c:pt>
                <c:pt idx="2">
                  <c:v>54.3</c:v>
                </c:pt>
                <c:pt idx="3">
                  <c:v>54.1</c:v>
                </c:pt>
                <c:pt idx="4">
                  <c:v>54.2</c:v>
                </c:pt>
                <c:pt idx="5">
                  <c:v>54.9</c:v>
                </c:pt>
                <c:pt idx="6">
                  <c:v>56.5</c:v>
                </c:pt>
                <c:pt idx="7">
                  <c:v>57.7</c:v>
                </c:pt>
                <c:pt idx="8">
                  <c:v>58.6</c:v>
                </c:pt>
                <c:pt idx="9">
                  <c:v>60.1</c:v>
                </c:pt>
                <c:pt idx="10">
                  <c:v>62.3</c:v>
                </c:pt>
                <c:pt idx="11">
                  <c:v>62.9</c:v>
                </c:pt>
                <c:pt idx="12">
                  <c:v>63.9</c:v>
                </c:pt>
                <c:pt idx="13">
                  <c:v>64.400000000000006</c:v>
                </c:pt>
                <c:pt idx="14">
                  <c:v>64.5</c:v>
                </c:pt>
                <c:pt idx="15">
                  <c:v>64.900000000000006</c:v>
                </c:pt>
                <c:pt idx="16">
                  <c:v>65.099999999999994</c:v>
                </c:pt>
                <c:pt idx="17">
                  <c:v>65.5</c:v>
                </c:pt>
                <c:pt idx="18">
                  <c:v>65.900000000000006</c:v>
                </c:pt>
                <c:pt idx="19">
                  <c:v>62.6</c:v>
                </c:pt>
                <c:pt idx="20" formatCode="General">
                  <c:v>64.599999999999994</c:v>
                </c:pt>
                <c:pt idx="21">
                  <c:v>66.3</c:v>
                </c:pt>
                <c:pt idx="22">
                  <c:v>66.7</c:v>
                </c:pt>
                <c:pt idx="23" formatCode="General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31-405C-91F9-060A298E4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7261520"/>
        <c:axId val="1497264880"/>
      </c:lineChart>
      <c:catAx>
        <c:axId val="1497261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7264880"/>
        <c:crosses val="autoZero"/>
        <c:auto val="1"/>
        <c:lblAlgn val="ctr"/>
        <c:lblOffset val="100"/>
        <c:noMultiLvlLbl val="0"/>
      </c:catAx>
      <c:valAx>
        <c:axId val="1497264880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72615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'[1]Figure 6.3'!$B$14</c:f>
              <c:strCache>
                <c:ptCount val="1"/>
                <c:pt idx="0">
                  <c:v>2018/19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'[1]Figure 6.3'!$A$15:$A$19</c:f>
              <c:strCache>
                <c:ptCount val="5"/>
                <c:pt idx="0">
                  <c:v>Black African</c:v>
                </c:pt>
                <c:pt idx="1">
                  <c:v>Coloured</c:v>
                </c:pt>
                <c:pt idx="2">
                  <c:v>Indian/Asian</c:v>
                </c:pt>
                <c:pt idx="3">
                  <c:v>White</c:v>
                </c:pt>
                <c:pt idx="4">
                  <c:v>RSA</c:v>
                </c:pt>
              </c:strCache>
            </c:strRef>
          </c:cat>
          <c:val>
            <c:numRef>
              <c:f>'[1]Figure 6.3'!$B$15:$B$19</c:f>
              <c:numCache>
                <c:formatCode>General</c:formatCode>
                <c:ptCount val="5"/>
                <c:pt idx="0">
                  <c:v>86.589360076819744</c:v>
                </c:pt>
                <c:pt idx="1">
                  <c:v>77.87305763709503</c:v>
                </c:pt>
                <c:pt idx="2">
                  <c:v>80.215556970082758</c:v>
                </c:pt>
                <c:pt idx="3">
                  <c:v>78.384494575733086</c:v>
                </c:pt>
                <c:pt idx="4">
                  <c:v>83.629503260020726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3A-4185-A6A5-D24AB2EF34C0}"/>
            </c:ext>
          </c:extLst>
        </c:ser>
        <c:ser>
          <c:idx val="1"/>
          <c:order val="1"/>
          <c:tx>
            <c:strRef>
              <c:f>'[1]Figure 6.3'!$C$14</c:f>
              <c:strCache>
                <c:ptCount val="1"/>
                <c:pt idx="0">
                  <c:v>2024/25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'[1]Figure 6.3'!$A$15:$A$19</c:f>
              <c:strCache>
                <c:ptCount val="5"/>
                <c:pt idx="0">
                  <c:v>Black African</c:v>
                </c:pt>
                <c:pt idx="1">
                  <c:v>Coloured</c:v>
                </c:pt>
                <c:pt idx="2">
                  <c:v>Indian/Asian</c:v>
                </c:pt>
                <c:pt idx="3">
                  <c:v>White</c:v>
                </c:pt>
                <c:pt idx="4">
                  <c:v>RSA</c:v>
                </c:pt>
              </c:strCache>
            </c:strRef>
          </c:cat>
          <c:val>
            <c:numRef>
              <c:f>'[1]Figure 6.3'!$C$15:$C$19</c:f>
              <c:numCache>
                <c:formatCode>General</c:formatCode>
                <c:ptCount val="5"/>
                <c:pt idx="0">
                  <c:v>82.735301210410057</c:v>
                </c:pt>
                <c:pt idx="1">
                  <c:v>76.207330457427091</c:v>
                </c:pt>
                <c:pt idx="2">
                  <c:v>55.293213429078513</c:v>
                </c:pt>
                <c:pt idx="3">
                  <c:v>76.949009069428541</c:v>
                </c:pt>
                <c:pt idx="4">
                  <c:v>79.706100834246897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3A-4185-A6A5-D24AB2EF3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9155680"/>
        <c:axId val="1219155200"/>
      </c:barChart>
      <c:catAx>
        <c:axId val="121915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9155200"/>
        <c:crosses val="autoZero"/>
        <c:auto val="1"/>
        <c:lblAlgn val="ctr"/>
        <c:lblOffset val="100"/>
        <c:noMultiLvlLbl val="0"/>
      </c:catAx>
      <c:valAx>
        <c:axId val="1219155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91556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586740</xdr:colOff>
      <xdr:row>14</xdr:row>
      <xdr:rowOff>72390</xdr:rowOff>
    </xdr:from>
    <xdr:to>
      <xdr:col>14</xdr:col>
      <xdr:colOff>7620</xdr:colOff>
      <xdr:row>30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9DA377D-7B5D-148E-29C3-0EF723EDA3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</xdr:colOff>
      <xdr:row>14</xdr:row>
      <xdr:rowOff>26670</xdr:rowOff>
    </xdr:from>
    <xdr:to>
      <xdr:col>12</xdr:col>
      <xdr:colOff>571500</xdr:colOff>
      <xdr:row>30</xdr:row>
      <xdr:rowOff>87630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72130E-1EF5-3A94-4156-A70A1D61A6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601980</xdr:colOff>
      <xdr:row>28</xdr:row>
      <xdr:rowOff>171450</xdr:rowOff>
    </xdr:from>
    <xdr:to>
      <xdr:col>11</xdr:col>
      <xdr:colOff>266700</xdr:colOff>
      <xdr:row>47</xdr:row>
      <xdr:rowOff>22860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D567CBE-7171-614E-0C37-C7520C67B8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556260</xdr:colOff>
      <xdr:row>11</xdr:row>
      <xdr:rowOff>156210</xdr:rowOff>
    </xdr:from>
    <xdr:to>
      <xdr:col>13</xdr:col>
      <xdr:colOff>251460</xdr:colOff>
      <xdr:row>26</xdr:row>
      <xdr:rowOff>156210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D079E8F-951C-423D-A918-6C40733B61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PhakediG\Documents\GroupWise\Chapter%206%20tabu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ure 6.1"/>
      <sheetName val="Figure 6.2"/>
      <sheetName val="Figure 6.3"/>
      <sheetName val="Figure 6.4"/>
      <sheetName val="Figure 6.5"/>
      <sheetName val="Figure 6.6"/>
      <sheetName val="Figure 6.7"/>
      <sheetName val="Figure 6.8"/>
      <sheetName val="Figure 6.9"/>
      <sheetName val="Figure 6.10"/>
      <sheetName val="Figure 6.11"/>
      <sheetName val="Figure 6.12"/>
      <sheetName val="Figure 6.13"/>
      <sheetName val="Table 6.1"/>
      <sheetName val="Figure 6.14"/>
    </sheetNames>
    <sheetDataSet>
      <sheetData sheetId="0" refreshError="1"/>
      <sheetData sheetId="1" refreshError="1"/>
      <sheetData sheetId="2">
        <row r="14">
          <cell r="B14" t="str">
            <v>2018/19</v>
          </cell>
          <cell r="C14" t="str">
            <v>2024/25</v>
          </cell>
        </row>
        <row r="15">
          <cell r="A15" t="str">
            <v>Black African</v>
          </cell>
          <cell r="B15">
            <v>86.589360076819744</v>
          </cell>
          <cell r="C15">
            <v>82.735301210410057</v>
          </cell>
        </row>
        <row r="16">
          <cell r="A16" t="str">
            <v>Coloured</v>
          </cell>
          <cell r="B16">
            <v>77.87305763709503</v>
          </cell>
          <cell r="C16">
            <v>76.207330457427091</v>
          </cell>
        </row>
        <row r="17">
          <cell r="A17" t="str">
            <v>Indian/Asian</v>
          </cell>
          <cell r="B17">
            <v>80.215556970082758</v>
          </cell>
          <cell r="C17">
            <v>55.293213429078513</v>
          </cell>
        </row>
        <row r="18">
          <cell r="A18" t="str">
            <v>White</v>
          </cell>
          <cell r="B18">
            <v>78.384494575733086</v>
          </cell>
          <cell r="C18">
            <v>76.949009069428541</v>
          </cell>
        </row>
        <row r="19">
          <cell r="A19" t="str">
            <v>RSA</v>
          </cell>
          <cell r="B19">
            <v>83.629503260020726</v>
          </cell>
          <cell r="C19">
            <v>79.706100834246897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F17"/>
  <sheetViews>
    <sheetView workbookViewId="0">
      <selection activeCell="B17" sqref="B17"/>
    </sheetView>
  </sheetViews>
  <sheetFormatPr defaultRowHeight="15" x14ac:dyDescent="0.25"/>
  <cols>
    <col min="2" max="2" width="14.7109375" customWidth="1"/>
  </cols>
  <sheetData>
    <row r="3" spans="2:6" ht="15.75" thickBot="1" x14ac:dyDescent="0.3">
      <c r="B3" s="2" t="s">
        <v>63</v>
      </c>
    </row>
    <row r="4" spans="2:6" ht="15.75" thickBot="1" x14ac:dyDescent="0.3">
      <c r="B4" s="273" t="s">
        <v>44</v>
      </c>
      <c r="C4" s="276">
        <v>2002</v>
      </c>
      <c r="D4" s="277"/>
      <c r="E4" s="278">
        <v>2025</v>
      </c>
      <c r="F4" s="277"/>
    </row>
    <row r="5" spans="2:6" ht="15.75" thickBot="1" x14ac:dyDescent="0.3">
      <c r="B5" s="274"/>
      <c r="C5" s="21" t="s">
        <v>61</v>
      </c>
      <c r="D5" s="21" t="s">
        <v>62</v>
      </c>
      <c r="E5" s="21" t="s">
        <v>61</v>
      </c>
      <c r="F5" s="21" t="s">
        <v>62</v>
      </c>
    </row>
    <row r="6" spans="2:6" ht="15.75" thickBot="1" x14ac:dyDescent="0.3">
      <c r="B6" s="275"/>
      <c r="C6" s="276" t="s">
        <v>39</v>
      </c>
      <c r="D6" s="279"/>
      <c r="E6" s="279"/>
      <c r="F6" s="277"/>
    </row>
    <row r="7" spans="2:6" ht="15.75" thickBot="1" x14ac:dyDescent="0.3">
      <c r="B7" s="22" t="s">
        <v>50</v>
      </c>
      <c r="C7" s="14">
        <v>6870</v>
      </c>
      <c r="D7" s="23">
        <v>662</v>
      </c>
      <c r="E7" s="14">
        <v>7091</v>
      </c>
      <c r="F7" s="15">
        <v>918</v>
      </c>
    </row>
    <row r="8" spans="2:6" ht="15.75" thickBot="1" x14ac:dyDescent="0.3">
      <c r="B8" s="22" t="s">
        <v>52</v>
      </c>
      <c r="C8" s="14">
        <v>2754</v>
      </c>
      <c r="D8" s="23">
        <v>211</v>
      </c>
      <c r="E8" s="14">
        <v>3040</v>
      </c>
      <c r="F8" s="15">
        <v>339</v>
      </c>
    </row>
    <row r="9" spans="2:6" ht="15.75" thickBot="1" x14ac:dyDescent="0.3">
      <c r="B9" s="22" t="s">
        <v>55</v>
      </c>
      <c r="C9" s="14">
        <v>9314</v>
      </c>
      <c r="D9" s="23">
        <v>604</v>
      </c>
      <c r="E9" s="14">
        <v>16105</v>
      </c>
      <c r="F9" s="14">
        <v>1640</v>
      </c>
    </row>
    <row r="10" spans="2:6" ht="15.75" thickBot="1" x14ac:dyDescent="0.3">
      <c r="B10" s="22" t="s">
        <v>53</v>
      </c>
      <c r="C10" s="14">
        <v>9900</v>
      </c>
      <c r="D10" s="23">
        <v>719</v>
      </c>
      <c r="E10" s="14">
        <v>12232</v>
      </c>
      <c r="F10" s="14">
        <v>1128</v>
      </c>
    </row>
    <row r="11" spans="2:6" ht="15.75" thickBot="1" x14ac:dyDescent="0.3">
      <c r="B11" s="22" t="s">
        <v>57</v>
      </c>
      <c r="C11" s="14">
        <v>5205</v>
      </c>
      <c r="D11" s="23">
        <v>417</v>
      </c>
      <c r="E11" s="14">
        <v>6366</v>
      </c>
      <c r="F11" s="15">
        <v>615</v>
      </c>
    </row>
    <row r="12" spans="2:6" ht="15.75" thickBot="1" x14ac:dyDescent="0.3">
      <c r="B12" s="22" t="s">
        <v>56</v>
      </c>
      <c r="C12" s="14">
        <v>3612</v>
      </c>
      <c r="D12" s="23">
        <v>237</v>
      </c>
      <c r="E12" s="14">
        <v>5076</v>
      </c>
      <c r="F12" s="15">
        <v>465</v>
      </c>
    </row>
    <row r="13" spans="2:6" ht="15.75" thickBot="1" x14ac:dyDescent="0.3">
      <c r="B13" s="22" t="s">
        <v>51</v>
      </c>
      <c r="C13" s="14">
        <v>1066</v>
      </c>
      <c r="D13" s="23">
        <v>90</v>
      </c>
      <c r="E13" s="14">
        <v>1379</v>
      </c>
      <c r="F13" s="15">
        <v>153</v>
      </c>
    </row>
    <row r="14" spans="2:6" ht="15.75" thickBot="1" x14ac:dyDescent="0.3">
      <c r="B14" s="22" t="s">
        <v>54</v>
      </c>
      <c r="C14" s="14">
        <v>2960</v>
      </c>
      <c r="D14" s="23">
        <v>233</v>
      </c>
      <c r="E14" s="14">
        <v>4184</v>
      </c>
      <c r="F14" s="15">
        <v>409</v>
      </c>
    </row>
    <row r="15" spans="2:6" ht="15.75" thickBot="1" x14ac:dyDescent="0.3">
      <c r="B15" s="22" t="s">
        <v>49</v>
      </c>
      <c r="C15" s="14">
        <v>4952</v>
      </c>
      <c r="D15" s="23">
        <v>404</v>
      </c>
      <c r="E15" s="14">
        <v>7628</v>
      </c>
      <c r="F15" s="15">
        <v>938</v>
      </c>
    </row>
    <row r="16" spans="2:6" ht="15.75" thickBot="1" x14ac:dyDescent="0.3">
      <c r="B16" s="24" t="s">
        <v>58</v>
      </c>
      <c r="C16" s="16">
        <v>46634</v>
      </c>
      <c r="D16" s="25">
        <v>3577</v>
      </c>
      <c r="E16" s="16">
        <v>63101</v>
      </c>
      <c r="F16" s="16">
        <v>6605</v>
      </c>
    </row>
    <row r="17" spans="2:2" x14ac:dyDescent="0.25">
      <c r="B17" s="20" t="s">
        <v>64</v>
      </c>
    </row>
  </sheetData>
  <mergeCells count="4">
    <mergeCell ref="B4:B6"/>
    <mergeCell ref="C4:D4"/>
    <mergeCell ref="E4:F4"/>
    <mergeCell ref="C6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E28"/>
  <sheetViews>
    <sheetView topLeftCell="A4" workbookViewId="0">
      <selection activeCell="B28" sqref="B28"/>
    </sheetView>
  </sheetViews>
  <sheetFormatPr defaultRowHeight="15" x14ac:dyDescent="0.25"/>
  <cols>
    <col min="2" max="2" width="18.7109375" customWidth="1"/>
    <col min="5" max="5" width="13" customWidth="1"/>
  </cols>
  <sheetData>
    <row r="3" spans="2:5" x14ac:dyDescent="0.25">
      <c r="B3" s="2" t="s">
        <v>261</v>
      </c>
      <c r="C3" s="1"/>
      <c r="D3" s="1"/>
      <c r="E3" s="1"/>
    </row>
    <row r="4" spans="2:5" x14ac:dyDescent="0.25">
      <c r="B4" s="287" t="s">
        <v>44</v>
      </c>
      <c r="C4" s="289">
        <v>2002</v>
      </c>
      <c r="D4" s="290"/>
      <c r="E4" s="291"/>
    </row>
    <row r="5" spans="2:5" x14ac:dyDescent="0.25">
      <c r="B5" s="296"/>
      <c r="C5" s="82" t="s">
        <v>259</v>
      </c>
      <c r="D5" s="82" t="s">
        <v>62</v>
      </c>
      <c r="E5" s="287" t="s">
        <v>260</v>
      </c>
    </row>
    <row r="6" spans="2:5" x14ac:dyDescent="0.25">
      <c r="B6" s="288"/>
      <c r="C6" s="289" t="s">
        <v>39</v>
      </c>
      <c r="D6" s="291"/>
      <c r="E6" s="288"/>
    </row>
    <row r="7" spans="2:5" x14ac:dyDescent="0.25">
      <c r="B7" s="48" t="s">
        <v>50</v>
      </c>
      <c r="C7" s="163">
        <v>2525.0785108653504</v>
      </c>
      <c r="D7" s="163">
        <v>661.85432133622373</v>
      </c>
      <c r="E7" s="166">
        <f>D7/C7*100</f>
        <v>26.211237333345515</v>
      </c>
    </row>
    <row r="8" spans="2:5" x14ac:dyDescent="0.25">
      <c r="B8" s="48" t="s">
        <v>52</v>
      </c>
      <c r="C8" s="163">
        <v>860.79797731645067</v>
      </c>
      <c r="D8" s="163">
        <v>211.14083365935196</v>
      </c>
      <c r="E8" s="166">
        <f t="shared" ref="E8:E16" si="0">D8/C8*100</f>
        <v>24.528500208328367</v>
      </c>
    </row>
    <row r="9" spans="2:5" x14ac:dyDescent="0.25">
      <c r="B9" s="48" t="s">
        <v>55</v>
      </c>
      <c r="C9" s="163">
        <v>2299.0824496319469</v>
      </c>
      <c r="D9" s="163">
        <v>603.88661104013215</v>
      </c>
      <c r="E9" s="166">
        <f t="shared" si="0"/>
        <v>26.266418202479276</v>
      </c>
    </row>
    <row r="10" spans="2:5" x14ac:dyDescent="0.25">
      <c r="B10" s="48" t="s">
        <v>53</v>
      </c>
      <c r="C10" s="163">
        <v>3506.9661122575426</v>
      </c>
      <c r="D10" s="163">
        <v>719.34111150000979</v>
      </c>
      <c r="E10" s="166">
        <f t="shared" si="0"/>
        <v>20.511778228645262</v>
      </c>
    </row>
    <row r="11" spans="2:5" x14ac:dyDescent="0.25">
      <c r="B11" s="48" t="s">
        <v>57</v>
      </c>
      <c r="C11" s="163">
        <v>2050.5313705888766</v>
      </c>
      <c r="D11" s="163">
        <v>417.15113756524096</v>
      </c>
      <c r="E11" s="166">
        <f t="shared" si="0"/>
        <v>20.343562822228002</v>
      </c>
    </row>
    <row r="12" spans="2:5" x14ac:dyDescent="0.25">
      <c r="B12" s="48" t="s">
        <v>56</v>
      </c>
      <c r="C12" s="163">
        <v>1310.1506006501679</v>
      </c>
      <c r="D12" s="163">
        <v>236.72356182154385</v>
      </c>
      <c r="E12" s="166">
        <f t="shared" si="0"/>
        <v>18.068423714347706</v>
      </c>
    </row>
    <row r="13" spans="2:5" x14ac:dyDescent="0.25">
      <c r="B13" s="48" t="s">
        <v>51</v>
      </c>
      <c r="C13" s="163">
        <v>347.28869372947702</v>
      </c>
      <c r="D13" s="163">
        <v>89.944560004450636</v>
      </c>
      <c r="E13" s="166">
        <f t="shared" si="0"/>
        <v>25.899075215651447</v>
      </c>
    </row>
    <row r="14" spans="2:5" x14ac:dyDescent="0.25">
      <c r="B14" s="48" t="s">
        <v>54</v>
      </c>
      <c r="C14" s="163">
        <v>939.23366180144467</v>
      </c>
      <c r="D14" s="163">
        <v>233.24514576550939</v>
      </c>
      <c r="E14" s="166">
        <f t="shared" si="0"/>
        <v>24.833559022804462</v>
      </c>
    </row>
    <row r="15" spans="2:5" x14ac:dyDescent="0.25">
      <c r="B15" s="48" t="s">
        <v>49</v>
      </c>
      <c r="C15" s="163">
        <v>1378.1896231587493</v>
      </c>
      <c r="D15" s="163">
        <v>404.12071730753905</v>
      </c>
      <c r="E15" s="166">
        <f t="shared" si="0"/>
        <v>29.322577279410389</v>
      </c>
    </row>
    <row r="16" spans="2:5" x14ac:dyDescent="0.25">
      <c r="B16" s="50" t="s">
        <v>58</v>
      </c>
      <c r="C16" s="164">
        <v>15217.319000000007</v>
      </c>
      <c r="D16" s="164">
        <v>3577.4080000000017</v>
      </c>
      <c r="E16" s="166">
        <f t="shared" si="0"/>
        <v>23.508792843207139</v>
      </c>
    </row>
    <row r="17" spans="2:5" x14ac:dyDescent="0.25">
      <c r="B17" s="48"/>
      <c r="C17" s="286">
        <v>2025</v>
      </c>
      <c r="D17" s="286"/>
      <c r="E17" s="286"/>
    </row>
    <row r="18" spans="2:5" x14ac:dyDescent="0.25">
      <c r="B18" s="48" t="s">
        <v>50</v>
      </c>
      <c r="C18" s="120">
        <v>2143.2420263724039</v>
      </c>
      <c r="D18" s="120">
        <v>917.52267841806497</v>
      </c>
      <c r="E18" s="166">
        <f>D18/C18*100</f>
        <v>42.810035783547981</v>
      </c>
    </row>
    <row r="19" spans="2:5" x14ac:dyDescent="0.25">
      <c r="B19" s="48" t="s">
        <v>52</v>
      </c>
      <c r="C19" s="120">
        <v>803.51101971300068</v>
      </c>
      <c r="D19" s="120">
        <v>338.64184912977078</v>
      </c>
      <c r="E19" s="166">
        <f t="shared" ref="E19:E27" si="1">D19/C19*100</f>
        <v>42.145265070630565</v>
      </c>
    </row>
    <row r="20" spans="2:5" x14ac:dyDescent="0.25">
      <c r="B20" s="48" t="s">
        <v>55</v>
      </c>
      <c r="C20" s="120">
        <v>3539.5063625666739</v>
      </c>
      <c r="D20" s="120">
        <v>1640.4417371382292</v>
      </c>
      <c r="E20" s="166">
        <f t="shared" si="1"/>
        <v>46.346624899090799</v>
      </c>
    </row>
    <row r="21" spans="2:5" x14ac:dyDescent="0.25">
      <c r="B21" s="48" t="s">
        <v>53</v>
      </c>
      <c r="C21" s="120">
        <v>3512.6259998516507</v>
      </c>
      <c r="D21" s="120">
        <v>1127.8108332085417</v>
      </c>
      <c r="E21" s="166">
        <f t="shared" si="1"/>
        <v>32.107341722579427</v>
      </c>
    </row>
    <row r="22" spans="2:5" x14ac:dyDescent="0.25">
      <c r="B22" s="48" t="s">
        <v>57</v>
      </c>
      <c r="C22" s="120">
        <v>2021.2209898435353</v>
      </c>
      <c r="D22" s="120">
        <v>615.1068314008329</v>
      </c>
      <c r="E22" s="166">
        <f t="shared" si="1"/>
        <v>30.432438337603497</v>
      </c>
    </row>
    <row r="23" spans="2:5" x14ac:dyDescent="0.25">
      <c r="B23" s="48" t="s">
        <v>56</v>
      </c>
      <c r="C23" s="120">
        <v>1346.3552935421756</v>
      </c>
      <c r="D23" s="120">
        <v>464.84929324382779</v>
      </c>
      <c r="E23" s="166">
        <f t="shared" si="1"/>
        <v>34.526495010157291</v>
      </c>
    </row>
    <row r="24" spans="2:5" x14ac:dyDescent="0.25">
      <c r="B24" s="48" t="s">
        <v>51</v>
      </c>
      <c r="C24" s="120">
        <v>386.53262866470453</v>
      </c>
      <c r="D24" s="120">
        <v>153.24552909356473</v>
      </c>
      <c r="E24" s="166">
        <f t="shared" si="1"/>
        <v>39.646207778877226</v>
      </c>
    </row>
    <row r="25" spans="2:5" x14ac:dyDescent="0.25">
      <c r="B25" s="48" t="s">
        <v>54</v>
      </c>
      <c r="C25" s="120">
        <v>1112.5995722176176</v>
      </c>
      <c r="D25" s="120">
        <v>409.12162332097284</v>
      </c>
      <c r="E25" s="166">
        <f t="shared" si="1"/>
        <v>36.771686196635642</v>
      </c>
    </row>
    <row r="26" spans="2:5" x14ac:dyDescent="0.25">
      <c r="B26" s="48" t="s">
        <v>49</v>
      </c>
      <c r="C26" s="120">
        <v>1649.9121072282317</v>
      </c>
      <c r="D26" s="120">
        <v>938.3456250461935</v>
      </c>
      <c r="E26" s="166">
        <f t="shared" si="1"/>
        <v>56.872461322958976</v>
      </c>
    </row>
    <row r="27" spans="2:5" x14ac:dyDescent="0.25">
      <c r="B27" s="50" t="s">
        <v>58</v>
      </c>
      <c r="C27" s="84">
        <v>16515.505999999994</v>
      </c>
      <c r="D27" s="84">
        <v>6605.0859999999975</v>
      </c>
      <c r="E27" s="167">
        <f t="shared" si="1"/>
        <v>39.993240291880852</v>
      </c>
    </row>
    <row r="28" spans="2:5" x14ac:dyDescent="0.25">
      <c r="B28" s="20" t="s">
        <v>64</v>
      </c>
    </row>
  </sheetData>
  <mergeCells count="5">
    <mergeCell ref="B4:B6"/>
    <mergeCell ref="C4:E4"/>
    <mergeCell ref="E5:E6"/>
    <mergeCell ref="C6:D6"/>
    <mergeCell ref="C17:E17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G20"/>
  <sheetViews>
    <sheetView workbookViewId="0">
      <selection activeCell="E16" sqref="E16"/>
    </sheetView>
  </sheetViews>
  <sheetFormatPr defaultColWidth="8.85546875" defaultRowHeight="14.25" x14ac:dyDescent="0.2"/>
  <cols>
    <col min="1" max="1" width="19.5703125" style="126" customWidth="1"/>
    <col min="2" max="16384" width="8.85546875" style="126"/>
  </cols>
  <sheetData>
    <row r="1" spans="1:7" x14ac:dyDescent="0.2">
      <c r="A1" s="2" t="s">
        <v>315</v>
      </c>
    </row>
    <row r="3" spans="1:7" ht="15" x14ac:dyDescent="0.25">
      <c r="A3" s="474" t="s">
        <v>316</v>
      </c>
      <c r="B3" s="472" t="s">
        <v>286</v>
      </c>
      <c r="C3" s="477"/>
      <c r="D3" s="473"/>
      <c r="E3" s="478" t="s">
        <v>287</v>
      </c>
      <c r="F3" s="478"/>
      <c r="G3" s="478"/>
    </row>
    <row r="4" spans="1:7" ht="15" x14ac:dyDescent="0.25">
      <c r="A4" s="475"/>
      <c r="B4" s="236" t="s">
        <v>182</v>
      </c>
      <c r="C4" s="236" t="s">
        <v>181</v>
      </c>
      <c r="D4" s="237" t="s">
        <v>8</v>
      </c>
      <c r="E4" s="238" t="s">
        <v>182</v>
      </c>
      <c r="F4" s="238" t="s">
        <v>181</v>
      </c>
      <c r="G4" s="239" t="s">
        <v>8</v>
      </c>
    </row>
    <row r="5" spans="1:7" ht="15" x14ac:dyDescent="0.25">
      <c r="A5" s="476"/>
      <c r="B5" s="472" t="s">
        <v>147</v>
      </c>
      <c r="C5" s="477"/>
      <c r="D5" s="473"/>
      <c r="E5" s="472" t="s">
        <v>147</v>
      </c>
      <c r="F5" s="477"/>
      <c r="G5" s="473"/>
    </row>
    <row r="6" spans="1:7" ht="29.25" x14ac:dyDescent="0.25">
      <c r="A6" s="240" t="s">
        <v>317</v>
      </c>
      <c r="B6" s="179">
        <v>60916.800000000003</v>
      </c>
      <c r="C6" s="241">
        <v>126100</v>
      </c>
      <c r="D6" s="242">
        <v>187016.8</v>
      </c>
      <c r="E6" s="179">
        <v>84769.2</v>
      </c>
      <c r="F6" s="179">
        <v>209295</v>
      </c>
      <c r="G6" s="242">
        <v>294064.2</v>
      </c>
    </row>
    <row r="7" spans="1:7" ht="15" x14ac:dyDescent="0.25">
      <c r="A7" s="243" t="s">
        <v>318</v>
      </c>
      <c r="B7" s="179">
        <v>27307.8</v>
      </c>
      <c r="C7" s="179">
        <v>65879</v>
      </c>
      <c r="D7" s="242">
        <v>93186.8</v>
      </c>
      <c r="E7" s="179">
        <v>25773.1</v>
      </c>
      <c r="F7" s="179">
        <v>63430.1</v>
      </c>
      <c r="G7" s="242">
        <v>89203.199999999997</v>
      </c>
    </row>
    <row r="8" spans="1:7" ht="15" x14ac:dyDescent="0.25">
      <c r="A8" s="243" t="s">
        <v>319</v>
      </c>
      <c r="B8" s="179">
        <v>6826.25</v>
      </c>
      <c r="C8" s="179">
        <v>19294.7</v>
      </c>
      <c r="D8" s="242">
        <v>26120.95</v>
      </c>
      <c r="E8" s="179">
        <v>121887</v>
      </c>
      <c r="F8" s="179">
        <v>79797.7</v>
      </c>
      <c r="G8" s="242">
        <v>201684.7</v>
      </c>
    </row>
    <row r="9" spans="1:7" ht="15" x14ac:dyDescent="0.25">
      <c r="A9" s="243" t="s">
        <v>304</v>
      </c>
      <c r="B9" s="179">
        <v>8415.27</v>
      </c>
      <c r="C9" s="179">
        <v>18909.099999999999</v>
      </c>
      <c r="D9" s="242">
        <v>27324.37</v>
      </c>
      <c r="E9" s="179">
        <v>7779.05</v>
      </c>
      <c r="F9" s="179">
        <v>27964.2</v>
      </c>
      <c r="G9" s="242">
        <v>35743.25</v>
      </c>
    </row>
    <row r="10" spans="1:7" ht="15.75" thickBot="1" x14ac:dyDescent="0.3">
      <c r="A10" s="244" t="s">
        <v>320</v>
      </c>
      <c r="B10" s="133"/>
      <c r="C10" s="133"/>
      <c r="D10" s="133"/>
      <c r="E10" s="179">
        <v>35197.4</v>
      </c>
      <c r="F10" s="179">
        <v>34991.300000000003</v>
      </c>
      <c r="G10" s="242">
        <v>70188.700000000012</v>
      </c>
    </row>
    <row r="13" spans="1:7" ht="14.45" customHeight="1" x14ac:dyDescent="0.2"/>
    <row r="14" spans="1:7" ht="15" x14ac:dyDescent="0.25">
      <c r="A14" s="470" t="s">
        <v>316</v>
      </c>
      <c r="B14" s="239" t="s">
        <v>286</v>
      </c>
      <c r="C14" s="239" t="s">
        <v>287</v>
      </c>
    </row>
    <row r="15" spans="1:7" ht="15" x14ac:dyDescent="0.25">
      <c r="A15" s="471"/>
      <c r="B15" s="472" t="s">
        <v>41</v>
      </c>
      <c r="C15" s="473"/>
    </row>
    <row r="16" spans="1:7" ht="28.5" x14ac:dyDescent="0.2">
      <c r="A16" s="240" t="s">
        <v>317</v>
      </c>
      <c r="B16" s="245">
        <v>32.572902541375967</v>
      </c>
      <c r="C16" s="245">
        <v>28.826766399990206</v>
      </c>
    </row>
    <row r="17" spans="1:3" x14ac:dyDescent="0.2">
      <c r="A17" s="243" t="s">
        <v>318</v>
      </c>
      <c r="B17" s="245">
        <v>29.304364995900706</v>
      </c>
      <c r="C17" s="245">
        <v>28.892573360596931</v>
      </c>
    </row>
    <row r="18" spans="1:3" x14ac:dyDescent="0.2">
      <c r="A18" s="243" t="s">
        <v>319</v>
      </c>
      <c r="B18" s="245">
        <v>26.13323787993928</v>
      </c>
      <c r="C18" s="245">
        <v>60.434430574059405</v>
      </c>
    </row>
    <row r="19" spans="1:3" x14ac:dyDescent="0.2">
      <c r="A19" s="243" t="s">
        <v>304</v>
      </c>
      <c r="B19" s="245">
        <v>30.797672553841132</v>
      </c>
      <c r="C19" s="245">
        <v>21.76368964769572</v>
      </c>
    </row>
    <row r="20" spans="1:3" ht="15" thickBot="1" x14ac:dyDescent="0.25">
      <c r="A20" s="244" t="s">
        <v>320</v>
      </c>
      <c r="B20" s="133"/>
      <c r="C20" s="245">
        <v>50.146818504973012</v>
      </c>
    </row>
  </sheetData>
  <mergeCells count="7">
    <mergeCell ref="A14:A15"/>
    <mergeCell ref="B15:C15"/>
    <mergeCell ref="A3:A5"/>
    <mergeCell ref="B3:D3"/>
    <mergeCell ref="E3:G3"/>
    <mergeCell ref="B5:D5"/>
    <mergeCell ref="E5:G5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H24"/>
  <sheetViews>
    <sheetView workbookViewId="0">
      <selection activeCell="A3" sqref="A3:H5"/>
    </sheetView>
  </sheetViews>
  <sheetFormatPr defaultColWidth="8.85546875" defaultRowHeight="15" x14ac:dyDescent="0.25"/>
  <cols>
    <col min="1" max="1" width="20" customWidth="1"/>
  </cols>
  <sheetData>
    <row r="1" spans="1:8" x14ac:dyDescent="0.25">
      <c r="A1" s="2" t="s">
        <v>321</v>
      </c>
    </row>
    <row r="3" spans="1:8" x14ac:dyDescent="0.25">
      <c r="A3" s="479" t="s">
        <v>316</v>
      </c>
      <c r="B3" s="482"/>
      <c r="C3" s="442" t="s">
        <v>286</v>
      </c>
      <c r="D3" s="443"/>
      <c r="E3" s="444"/>
      <c r="F3" s="439" t="s">
        <v>287</v>
      </c>
      <c r="G3" s="439"/>
      <c r="H3" s="439"/>
    </row>
    <row r="4" spans="1:8" x14ac:dyDescent="0.25">
      <c r="A4" s="480"/>
      <c r="B4" s="482"/>
      <c r="C4" s="442" t="s">
        <v>147</v>
      </c>
      <c r="D4" s="443"/>
      <c r="E4" s="443"/>
      <c r="F4" s="443"/>
      <c r="G4" s="443"/>
      <c r="H4" s="444"/>
    </row>
    <row r="5" spans="1:8" x14ac:dyDescent="0.25">
      <c r="A5" s="481"/>
      <c r="B5" s="482"/>
      <c r="C5" s="233" t="s">
        <v>0</v>
      </c>
      <c r="D5" s="234" t="s">
        <v>1</v>
      </c>
      <c r="E5" s="235" t="s">
        <v>8</v>
      </c>
      <c r="F5" s="233" t="s">
        <v>0</v>
      </c>
      <c r="G5" s="234" t="s">
        <v>1</v>
      </c>
      <c r="H5" s="235" t="s">
        <v>8</v>
      </c>
    </row>
    <row r="6" spans="1:8" x14ac:dyDescent="0.25">
      <c r="A6" s="483" t="s">
        <v>317</v>
      </c>
      <c r="B6" s="3" t="s">
        <v>182</v>
      </c>
      <c r="C6" s="178">
        <v>36532</v>
      </c>
      <c r="D6" s="178">
        <v>24384.9</v>
      </c>
      <c r="E6" s="178">
        <v>60916.9</v>
      </c>
      <c r="F6" s="212">
        <v>49904</v>
      </c>
      <c r="G6" s="212">
        <v>34865.300000000003</v>
      </c>
      <c r="H6" s="212">
        <v>84769.3</v>
      </c>
    </row>
    <row r="7" spans="1:8" x14ac:dyDescent="0.25">
      <c r="A7" s="484"/>
      <c r="B7" s="178" t="s">
        <v>181</v>
      </c>
      <c r="C7" s="178">
        <v>44897.1</v>
      </c>
      <c r="D7" s="178">
        <v>81203</v>
      </c>
      <c r="E7" s="178">
        <v>126100.1</v>
      </c>
      <c r="F7" s="212">
        <v>79768.800000000003</v>
      </c>
      <c r="G7" s="212">
        <v>129527</v>
      </c>
      <c r="H7" s="212">
        <v>209295.8</v>
      </c>
    </row>
    <row r="8" spans="1:8" x14ac:dyDescent="0.25">
      <c r="A8" s="485"/>
      <c r="B8" s="178" t="s">
        <v>8</v>
      </c>
      <c r="C8" s="186">
        <v>81429.100000000006</v>
      </c>
      <c r="D8" s="186">
        <v>105587.9</v>
      </c>
      <c r="E8" s="186">
        <v>187017</v>
      </c>
      <c r="F8" s="215">
        <v>129672.8</v>
      </c>
      <c r="G8" s="215">
        <v>164392.29999999999</v>
      </c>
      <c r="H8" s="215">
        <v>294065.09999999998</v>
      </c>
    </row>
    <row r="9" spans="1:8" x14ac:dyDescent="0.25">
      <c r="A9" s="486" t="s">
        <v>318</v>
      </c>
      <c r="B9" s="3" t="s">
        <v>182</v>
      </c>
      <c r="C9" s="178">
        <v>21672.6</v>
      </c>
      <c r="D9" s="178">
        <v>5635.18</v>
      </c>
      <c r="E9" s="178">
        <v>27307.78</v>
      </c>
      <c r="F9" s="212">
        <v>17401.8</v>
      </c>
      <c r="G9" s="212">
        <v>8371.26</v>
      </c>
      <c r="H9" s="212">
        <v>25773.059999999998</v>
      </c>
    </row>
    <row r="10" spans="1:8" x14ac:dyDescent="0.25">
      <c r="A10" s="487"/>
      <c r="B10" s="178" t="s">
        <v>181</v>
      </c>
      <c r="C10" s="178">
        <v>20972.2</v>
      </c>
      <c r="D10" s="178">
        <v>44906.8</v>
      </c>
      <c r="E10" s="178">
        <v>65879</v>
      </c>
      <c r="F10" s="212">
        <v>32857.4</v>
      </c>
      <c r="G10" s="212">
        <v>30572.799999999999</v>
      </c>
      <c r="H10" s="212">
        <v>63430.2</v>
      </c>
    </row>
    <row r="11" spans="1:8" x14ac:dyDescent="0.25">
      <c r="A11" s="488"/>
      <c r="B11" s="178" t="s">
        <v>8</v>
      </c>
      <c r="C11" s="186">
        <v>42644.800000000003</v>
      </c>
      <c r="D11" s="186">
        <v>50541.98</v>
      </c>
      <c r="E11" s="186">
        <v>93186.78</v>
      </c>
      <c r="F11" s="215">
        <v>50259.199999999997</v>
      </c>
      <c r="G11" s="215">
        <v>38944.06</v>
      </c>
      <c r="H11" s="215">
        <v>89203.26</v>
      </c>
    </row>
    <row r="12" spans="1:8" x14ac:dyDescent="0.25">
      <c r="A12" s="486" t="s">
        <v>319</v>
      </c>
      <c r="B12" s="3" t="s">
        <v>182</v>
      </c>
      <c r="C12" s="178">
        <v>2696.48</v>
      </c>
      <c r="D12" s="178">
        <v>4129.7700000000004</v>
      </c>
      <c r="E12" s="178">
        <v>6826.25</v>
      </c>
      <c r="F12" s="212">
        <v>48360.4</v>
      </c>
      <c r="G12" s="212">
        <v>73527</v>
      </c>
      <c r="H12" s="212">
        <v>121887.4</v>
      </c>
    </row>
    <row r="13" spans="1:8" x14ac:dyDescent="0.25">
      <c r="A13" s="487"/>
      <c r="B13" s="178" t="s">
        <v>181</v>
      </c>
      <c r="C13" s="178">
        <v>4382.4799999999996</v>
      </c>
      <c r="D13" s="178">
        <v>14912.3</v>
      </c>
      <c r="E13" s="178">
        <v>19294.78</v>
      </c>
      <c r="F13" s="212">
        <v>34558.300000000003</v>
      </c>
      <c r="G13" s="212">
        <v>45239.5</v>
      </c>
      <c r="H13" s="212">
        <v>79797.8</v>
      </c>
    </row>
    <row r="14" spans="1:8" x14ac:dyDescent="0.25">
      <c r="A14" s="488"/>
      <c r="B14" s="178" t="s">
        <v>8</v>
      </c>
      <c r="C14" s="186">
        <v>7078.9599999999991</v>
      </c>
      <c r="D14" s="186">
        <v>19042.07</v>
      </c>
      <c r="E14" s="186">
        <v>26121.03</v>
      </c>
      <c r="F14" s="215">
        <v>82918.700000000012</v>
      </c>
      <c r="G14" s="215">
        <v>118766.5</v>
      </c>
      <c r="H14" s="215">
        <v>201685.2</v>
      </c>
    </row>
    <row r="15" spans="1:8" x14ac:dyDescent="0.25">
      <c r="A15" s="489" t="s">
        <v>320</v>
      </c>
      <c r="B15" s="3" t="s">
        <v>182</v>
      </c>
      <c r="C15" s="3"/>
      <c r="D15" s="3"/>
      <c r="E15" s="3"/>
      <c r="F15" s="212">
        <v>10717.2</v>
      </c>
      <c r="G15" s="212">
        <v>24480.2</v>
      </c>
      <c r="H15" s="212">
        <v>35197.4</v>
      </c>
    </row>
    <row r="16" spans="1:8" x14ac:dyDescent="0.25">
      <c r="A16" s="489"/>
      <c r="B16" s="178" t="s">
        <v>181</v>
      </c>
      <c r="C16" s="3"/>
      <c r="D16" s="3"/>
      <c r="E16" s="3"/>
      <c r="F16" s="212">
        <v>7374.72</v>
      </c>
      <c r="G16" s="212">
        <v>27616.6</v>
      </c>
      <c r="H16" s="212">
        <v>34991.32</v>
      </c>
    </row>
    <row r="17" spans="1:8" x14ac:dyDescent="0.25">
      <c r="A17" s="489"/>
      <c r="B17" s="178" t="s">
        <v>8</v>
      </c>
      <c r="C17" s="3"/>
      <c r="D17" s="3"/>
      <c r="E17" s="3"/>
      <c r="F17" s="215">
        <v>18091.920000000002</v>
      </c>
      <c r="G17" s="215">
        <v>52096.800000000003</v>
      </c>
      <c r="H17" s="215">
        <v>70188.72</v>
      </c>
    </row>
    <row r="18" spans="1:8" x14ac:dyDescent="0.25">
      <c r="A18" s="223"/>
      <c r="B18" s="224"/>
      <c r="C18" s="225"/>
      <c r="D18" s="225"/>
      <c r="E18" s="225"/>
      <c r="F18" s="226"/>
      <c r="G18" s="227"/>
      <c r="H18" s="219"/>
    </row>
    <row r="19" spans="1:8" x14ac:dyDescent="0.25">
      <c r="A19" s="490"/>
      <c r="B19" s="441" t="s">
        <v>286</v>
      </c>
      <c r="C19" s="441"/>
      <c r="D19" s="441"/>
      <c r="E19" s="441" t="s">
        <v>287</v>
      </c>
      <c r="F19" s="441"/>
      <c r="G19" s="441"/>
    </row>
    <row r="20" spans="1:8" x14ac:dyDescent="0.25">
      <c r="A20" s="490"/>
      <c r="B20" s="193" t="s">
        <v>0</v>
      </c>
      <c r="C20" s="193" t="s">
        <v>1</v>
      </c>
      <c r="D20" s="193" t="s">
        <v>61</v>
      </c>
      <c r="E20" s="193" t="s">
        <v>0</v>
      </c>
      <c r="F20" s="193" t="s">
        <v>1</v>
      </c>
      <c r="G20" s="193" t="s">
        <v>61</v>
      </c>
    </row>
    <row r="21" spans="1:8" ht="30" x14ac:dyDescent="0.25">
      <c r="A21" s="228" t="s">
        <v>317</v>
      </c>
      <c r="B21" s="184">
        <v>44.863568429468089</v>
      </c>
      <c r="C21" s="184">
        <v>23.094407597840284</v>
      </c>
      <c r="D21" s="188">
        <v>32.572902541375967</v>
      </c>
      <c r="E21" s="184">
        <v>38.484554972206972</v>
      </c>
      <c r="F21" s="184">
        <v>21.208596753010941</v>
      </c>
      <c r="G21" s="188">
        <v>28.826766399990206</v>
      </c>
    </row>
    <row r="22" spans="1:8" x14ac:dyDescent="0.25">
      <c r="A22" s="3" t="s">
        <v>318</v>
      </c>
      <c r="B22" s="184">
        <v>50.821202116084486</v>
      </c>
      <c r="C22" s="184">
        <v>11.149503838195496</v>
      </c>
      <c r="D22" s="188">
        <v>29.304364995900706</v>
      </c>
      <c r="E22" s="184">
        <v>34.624108620909205</v>
      </c>
      <c r="F22" s="184">
        <v>21.495601639890655</v>
      </c>
      <c r="G22" s="188">
        <v>28.892573360596931</v>
      </c>
    </row>
    <row r="23" spans="1:8" x14ac:dyDescent="0.25">
      <c r="A23" s="3" t="s">
        <v>319</v>
      </c>
      <c r="B23" s="184">
        <v>38.091471063546059</v>
      </c>
      <c r="C23" s="184">
        <v>21.687610643170625</v>
      </c>
      <c r="D23" s="188">
        <v>26.13323787993928</v>
      </c>
      <c r="E23" s="184">
        <v>58.322670278236387</v>
      </c>
      <c r="F23" s="184">
        <v>61.908871609418483</v>
      </c>
      <c r="G23" s="188">
        <v>60.434430574059405</v>
      </c>
    </row>
    <row r="24" spans="1:8" x14ac:dyDescent="0.25">
      <c r="A24" s="3" t="s">
        <v>320</v>
      </c>
      <c r="B24" s="3"/>
      <c r="C24" s="3"/>
      <c r="D24" s="3"/>
      <c r="E24" s="184">
        <v>59.237493864664451</v>
      </c>
      <c r="F24" s="184">
        <v>46.98983430844121</v>
      </c>
      <c r="G24" s="188">
        <v>50.146818504973012</v>
      </c>
    </row>
  </sheetData>
  <mergeCells count="12">
    <mergeCell ref="E19:G19"/>
    <mergeCell ref="A3:A5"/>
    <mergeCell ref="B3:B5"/>
    <mergeCell ref="C3:E3"/>
    <mergeCell ref="F3:H3"/>
    <mergeCell ref="C4:H4"/>
    <mergeCell ref="A6:A8"/>
    <mergeCell ref="A9:A11"/>
    <mergeCell ref="A12:A14"/>
    <mergeCell ref="A15:A17"/>
    <mergeCell ref="A19:A20"/>
    <mergeCell ref="B19:D19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2:J15"/>
  <sheetViews>
    <sheetView workbookViewId="0">
      <selection activeCell="A4" sqref="A4:G5"/>
    </sheetView>
  </sheetViews>
  <sheetFormatPr defaultColWidth="8.85546875" defaultRowHeight="15" x14ac:dyDescent="0.25"/>
  <cols>
    <col min="1" max="1" width="12.7109375" bestFit="1" customWidth="1"/>
  </cols>
  <sheetData>
    <row r="2" spans="1:10" x14ac:dyDescent="0.25">
      <c r="A2" s="491" t="s">
        <v>322</v>
      </c>
      <c r="B2" s="491"/>
      <c r="C2" s="491"/>
      <c r="D2" s="491"/>
      <c r="E2" s="491"/>
      <c r="F2" s="491"/>
      <c r="G2" s="491"/>
      <c r="H2" s="491"/>
      <c r="I2" s="491"/>
      <c r="J2" s="491"/>
    </row>
    <row r="4" spans="1:10" x14ac:dyDescent="0.25">
      <c r="A4" s="482"/>
      <c r="B4" s="469" t="s">
        <v>45</v>
      </c>
      <c r="C4" s="469"/>
      <c r="D4" s="469" t="s">
        <v>46</v>
      </c>
      <c r="E4" s="469"/>
      <c r="F4" s="442" t="s">
        <v>8</v>
      </c>
      <c r="G4" s="444"/>
    </row>
    <row r="5" spans="1:10" x14ac:dyDescent="0.25">
      <c r="A5" s="482"/>
      <c r="B5" s="232" t="s">
        <v>48</v>
      </c>
      <c r="C5" s="232" t="s">
        <v>196</v>
      </c>
      <c r="D5" s="232" t="s">
        <v>48</v>
      </c>
      <c r="E5" s="232" t="s">
        <v>196</v>
      </c>
      <c r="F5" s="232" t="s">
        <v>48</v>
      </c>
      <c r="G5" s="232" t="s">
        <v>196</v>
      </c>
    </row>
    <row r="6" spans="1:10" x14ac:dyDescent="0.25">
      <c r="A6" s="182" t="s">
        <v>49</v>
      </c>
      <c r="B6" s="229">
        <v>89500.6</v>
      </c>
      <c r="C6" s="184">
        <v>77.41238512014192</v>
      </c>
      <c r="D6" s="178">
        <v>26114.75</v>
      </c>
      <c r="E6" s="184">
        <v>22.58761487985808</v>
      </c>
      <c r="F6" s="186">
        <v>115615.35</v>
      </c>
      <c r="G6" s="160">
        <v>100</v>
      </c>
    </row>
    <row r="7" spans="1:10" x14ac:dyDescent="0.25">
      <c r="A7" s="182" t="s">
        <v>50</v>
      </c>
      <c r="B7" s="229">
        <v>50848.4</v>
      </c>
      <c r="C7" s="184">
        <v>64.99534536877934</v>
      </c>
      <c r="D7" s="178">
        <v>27385.51</v>
      </c>
      <c r="E7" s="184">
        <v>35.004654631220653</v>
      </c>
      <c r="F7" s="186">
        <v>78233.91</v>
      </c>
      <c r="G7" s="160">
        <v>100</v>
      </c>
    </row>
    <row r="8" spans="1:10" x14ac:dyDescent="0.25">
      <c r="A8" s="182" t="s">
        <v>51</v>
      </c>
      <c r="B8" s="229">
        <v>12934.1</v>
      </c>
      <c r="C8" s="184">
        <v>60.517544056656028</v>
      </c>
      <c r="D8" s="178">
        <v>8438.380000000001</v>
      </c>
      <c r="E8" s="184">
        <v>39.482455943343965</v>
      </c>
      <c r="F8" s="186">
        <v>21372.480000000003</v>
      </c>
      <c r="G8" s="160">
        <v>100</v>
      </c>
    </row>
    <row r="9" spans="1:10" x14ac:dyDescent="0.25">
      <c r="A9" s="182" t="s">
        <v>52</v>
      </c>
      <c r="B9" s="229">
        <v>22679.200000000001</v>
      </c>
      <c r="C9" s="184">
        <v>74.333149460459296</v>
      </c>
      <c r="D9" s="178">
        <v>7831.01</v>
      </c>
      <c r="E9" s="184">
        <v>25.666850539540697</v>
      </c>
      <c r="F9" s="186">
        <v>30510.21</v>
      </c>
      <c r="G9" s="160">
        <v>100</v>
      </c>
    </row>
    <row r="10" spans="1:10" x14ac:dyDescent="0.25">
      <c r="A10" s="182" t="s">
        <v>98</v>
      </c>
      <c r="B10" s="229">
        <v>70727.89</v>
      </c>
      <c r="C10" s="184">
        <v>58.179976031405126</v>
      </c>
      <c r="D10" s="178">
        <v>50839.520000000004</v>
      </c>
      <c r="E10" s="184">
        <v>41.820023968594874</v>
      </c>
      <c r="F10" s="186">
        <v>121567.41</v>
      </c>
      <c r="G10" s="160">
        <v>100</v>
      </c>
    </row>
    <row r="11" spans="1:10" x14ac:dyDescent="0.25">
      <c r="A11" s="182" t="s">
        <v>54</v>
      </c>
      <c r="B11" s="229">
        <v>57528.2</v>
      </c>
      <c r="C11" s="184">
        <v>65.829572397630827</v>
      </c>
      <c r="D11" s="178">
        <v>29861.4</v>
      </c>
      <c r="E11" s="184">
        <v>34.170427602369159</v>
      </c>
      <c r="F11" s="186">
        <v>87389.6</v>
      </c>
      <c r="G11" s="160">
        <v>99.999999999999986</v>
      </c>
    </row>
    <row r="12" spans="1:10" x14ac:dyDescent="0.25">
      <c r="A12" s="182" t="s">
        <v>55</v>
      </c>
      <c r="B12" s="229">
        <v>131108.5</v>
      </c>
      <c r="C12" s="184">
        <v>60.101785929575911</v>
      </c>
      <c r="D12" s="178">
        <v>87035.6</v>
      </c>
      <c r="E12" s="184">
        <v>39.898214070424096</v>
      </c>
      <c r="F12" s="186">
        <v>218144.1</v>
      </c>
      <c r="G12" s="160">
        <v>100</v>
      </c>
    </row>
    <row r="13" spans="1:10" x14ac:dyDescent="0.25">
      <c r="A13" s="182" t="s">
        <v>56</v>
      </c>
      <c r="B13" s="229">
        <v>37944.380000000005</v>
      </c>
      <c r="C13" s="184">
        <v>73.666749825027694</v>
      </c>
      <c r="D13" s="178">
        <v>13563.77</v>
      </c>
      <c r="E13" s="184">
        <v>26.333250174972306</v>
      </c>
      <c r="F13" s="186">
        <v>51508.150000000009</v>
      </c>
      <c r="G13" s="160">
        <v>100</v>
      </c>
    </row>
    <row r="14" spans="1:10" x14ac:dyDescent="0.25">
      <c r="A14" s="182" t="s">
        <v>57</v>
      </c>
      <c r="B14" s="229">
        <v>30992.600000000002</v>
      </c>
      <c r="C14" s="184">
        <v>78.600117218220404</v>
      </c>
      <c r="D14" s="178">
        <v>8438.1299999999992</v>
      </c>
      <c r="E14" s="184">
        <v>21.399882781779588</v>
      </c>
      <c r="F14" s="186">
        <v>39430.730000000003</v>
      </c>
      <c r="G14" s="160">
        <v>100</v>
      </c>
    </row>
    <row r="15" spans="1:10" x14ac:dyDescent="0.25">
      <c r="A15" s="189" t="s">
        <v>8</v>
      </c>
      <c r="B15" s="215">
        <v>504263.87</v>
      </c>
      <c r="C15" s="188">
        <v>66.022832679608527</v>
      </c>
      <c r="D15" s="186">
        <v>259508.07</v>
      </c>
      <c r="E15" s="188">
        <v>33.97716732039148</v>
      </c>
      <c r="F15" s="186">
        <v>763771.94</v>
      </c>
      <c r="G15" s="160">
        <v>100</v>
      </c>
    </row>
  </sheetData>
  <mergeCells count="5">
    <mergeCell ref="A2:J2"/>
    <mergeCell ref="A4:A5"/>
    <mergeCell ref="B4:C4"/>
    <mergeCell ref="D4:E4"/>
    <mergeCell ref="F4:G4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B2:M27"/>
  <sheetViews>
    <sheetView topLeftCell="A10" workbookViewId="0">
      <selection activeCell="B17" sqref="B17:M17"/>
    </sheetView>
  </sheetViews>
  <sheetFormatPr defaultColWidth="12.140625" defaultRowHeight="15" x14ac:dyDescent="0.25"/>
  <sheetData>
    <row r="2" spans="2:13" x14ac:dyDescent="0.25">
      <c r="B2" s="176" t="s">
        <v>332</v>
      </c>
      <c r="C2" s="176"/>
      <c r="D2" s="176"/>
      <c r="E2" s="176"/>
      <c r="F2" s="176"/>
      <c r="G2" s="176"/>
      <c r="H2" s="176"/>
      <c r="I2" s="176"/>
      <c r="J2" s="210"/>
      <c r="K2" s="210"/>
      <c r="L2" s="210"/>
      <c r="M2" s="210"/>
    </row>
    <row r="4" spans="2:13" ht="60" x14ac:dyDescent="0.25">
      <c r="B4" s="492" t="s">
        <v>44</v>
      </c>
      <c r="C4" s="230" t="s">
        <v>323</v>
      </c>
      <c r="D4" s="230" t="s">
        <v>324</v>
      </c>
      <c r="E4" s="230" t="s">
        <v>325</v>
      </c>
      <c r="F4" s="230" t="s">
        <v>326</v>
      </c>
      <c r="G4" s="230" t="s">
        <v>327</v>
      </c>
      <c r="H4" s="230" t="s">
        <v>328</v>
      </c>
      <c r="I4" s="230" t="s">
        <v>329</v>
      </c>
      <c r="J4" s="230" t="s">
        <v>330</v>
      </c>
      <c r="K4" s="230" t="s">
        <v>331</v>
      </c>
      <c r="L4" s="230" t="s">
        <v>87</v>
      </c>
      <c r="M4" s="231" t="s">
        <v>8</v>
      </c>
    </row>
    <row r="5" spans="2:13" x14ac:dyDescent="0.25">
      <c r="B5" s="493"/>
      <c r="C5" s="442" t="s">
        <v>147</v>
      </c>
      <c r="D5" s="443"/>
      <c r="E5" s="443"/>
      <c r="F5" s="443"/>
      <c r="G5" s="443"/>
      <c r="H5" s="443"/>
      <c r="I5" s="443"/>
      <c r="J5" s="443"/>
      <c r="K5" s="443"/>
      <c r="L5" s="443"/>
      <c r="M5" s="444"/>
    </row>
    <row r="6" spans="2:13" x14ac:dyDescent="0.25">
      <c r="B6" s="3" t="s">
        <v>49</v>
      </c>
      <c r="C6" s="178">
        <v>0</v>
      </c>
      <c r="D6" s="178">
        <v>13551.4</v>
      </c>
      <c r="E6" s="178">
        <v>1710.13</v>
      </c>
      <c r="F6" s="178">
        <v>7172.66</v>
      </c>
      <c r="G6" s="178">
        <v>3680.53</v>
      </c>
      <c r="H6" s="178">
        <v>0</v>
      </c>
      <c r="I6" s="178">
        <v>0</v>
      </c>
      <c r="J6" s="178">
        <v>0</v>
      </c>
      <c r="K6" s="178">
        <v>0</v>
      </c>
      <c r="L6" s="178">
        <v>0</v>
      </c>
      <c r="M6" s="186">
        <v>26114.719999999998</v>
      </c>
    </row>
    <row r="7" spans="2:13" x14ac:dyDescent="0.25">
      <c r="B7" s="3" t="s">
        <v>50</v>
      </c>
      <c r="C7" s="178">
        <v>0</v>
      </c>
      <c r="D7" s="178">
        <v>7092.16</v>
      </c>
      <c r="E7" s="178">
        <v>436.24299999999999</v>
      </c>
      <c r="F7" s="178">
        <v>6672.13</v>
      </c>
      <c r="G7" s="178">
        <v>2828.45</v>
      </c>
      <c r="H7" s="178">
        <v>1638.64</v>
      </c>
      <c r="I7" s="178">
        <v>2860.81</v>
      </c>
      <c r="J7" s="178">
        <v>4605.51</v>
      </c>
      <c r="K7" s="178">
        <v>0</v>
      </c>
      <c r="L7" s="178">
        <v>1251.5999999999999</v>
      </c>
      <c r="M7" s="186">
        <v>27385.542999999998</v>
      </c>
    </row>
    <row r="8" spans="2:13" x14ac:dyDescent="0.25">
      <c r="B8" s="3" t="s">
        <v>51</v>
      </c>
      <c r="C8" s="178">
        <v>0</v>
      </c>
      <c r="D8" s="178">
        <v>2590.15</v>
      </c>
      <c r="E8" s="178">
        <v>1499.26</v>
      </c>
      <c r="F8" s="178">
        <v>3101.31</v>
      </c>
      <c r="G8" s="178">
        <v>1247.6500000000001</v>
      </c>
      <c r="H8" s="178">
        <v>0</v>
      </c>
      <c r="I8" s="178">
        <v>0</v>
      </c>
      <c r="J8" s="178">
        <v>0</v>
      </c>
      <c r="K8" s="178">
        <v>0</v>
      </c>
      <c r="L8" s="178">
        <v>0</v>
      </c>
      <c r="M8" s="186">
        <v>8438.369999999999</v>
      </c>
    </row>
    <row r="9" spans="2:13" x14ac:dyDescent="0.25">
      <c r="B9" s="3" t="s">
        <v>52</v>
      </c>
      <c r="C9" s="178">
        <v>0</v>
      </c>
      <c r="D9" s="178">
        <v>720.67700000000002</v>
      </c>
      <c r="E9" s="178">
        <v>0</v>
      </c>
      <c r="F9" s="178">
        <v>5017.91</v>
      </c>
      <c r="G9" s="178">
        <v>2092.42</v>
      </c>
      <c r="H9" s="178">
        <v>0</v>
      </c>
      <c r="I9" s="178">
        <v>0</v>
      </c>
      <c r="J9" s="178">
        <v>0</v>
      </c>
      <c r="K9" s="178">
        <v>0</v>
      </c>
      <c r="L9" s="178">
        <v>0</v>
      </c>
      <c r="M9" s="186">
        <v>7831.0069999999996</v>
      </c>
    </row>
    <row r="10" spans="2:13" x14ac:dyDescent="0.25">
      <c r="B10" s="3" t="s">
        <v>98</v>
      </c>
      <c r="C10" s="178">
        <v>2371.9499999999998</v>
      </c>
      <c r="D10" s="178">
        <v>31187.7</v>
      </c>
      <c r="E10" s="178">
        <v>1182.29</v>
      </c>
      <c r="F10" s="178">
        <v>8306.64</v>
      </c>
      <c r="G10" s="178">
        <v>4056.54</v>
      </c>
      <c r="H10" s="178">
        <v>0</v>
      </c>
      <c r="I10" s="178">
        <v>0</v>
      </c>
      <c r="J10" s="178">
        <v>3734.36</v>
      </c>
      <c r="K10" s="178">
        <v>0</v>
      </c>
      <c r="L10" s="178">
        <v>0</v>
      </c>
      <c r="M10" s="186">
        <v>50839.48</v>
      </c>
    </row>
    <row r="11" spans="2:13" x14ac:dyDescent="0.25">
      <c r="B11" s="3" t="s">
        <v>54</v>
      </c>
      <c r="C11" s="178">
        <v>4465.46</v>
      </c>
      <c r="D11" s="178">
        <v>11430.7</v>
      </c>
      <c r="E11" s="178">
        <v>1616.62</v>
      </c>
      <c r="F11" s="178">
        <v>9050.66</v>
      </c>
      <c r="G11" s="178">
        <v>3297.87</v>
      </c>
      <c r="H11" s="178">
        <v>0</v>
      </c>
      <c r="I11" s="178">
        <v>0</v>
      </c>
      <c r="J11" s="178">
        <v>0</v>
      </c>
      <c r="K11" s="178">
        <v>0</v>
      </c>
      <c r="L11" s="178">
        <v>0</v>
      </c>
      <c r="M11" s="186">
        <v>29861.309999999998</v>
      </c>
    </row>
    <row r="12" spans="2:13" x14ac:dyDescent="0.25">
      <c r="B12" s="3" t="s">
        <v>55</v>
      </c>
      <c r="C12" s="178">
        <v>0</v>
      </c>
      <c r="D12" s="178">
        <v>26538</v>
      </c>
      <c r="E12" s="178">
        <v>23375.7</v>
      </c>
      <c r="F12" s="178">
        <v>21001.3</v>
      </c>
      <c r="G12" s="178">
        <v>10777.5</v>
      </c>
      <c r="H12" s="178">
        <v>0</v>
      </c>
      <c r="I12" s="178">
        <v>0</v>
      </c>
      <c r="J12" s="178">
        <v>0</v>
      </c>
      <c r="K12" s="178">
        <v>0</v>
      </c>
      <c r="L12" s="178">
        <v>5343.05</v>
      </c>
      <c r="M12" s="186">
        <v>87035.55</v>
      </c>
    </row>
    <row r="13" spans="2:13" x14ac:dyDescent="0.25">
      <c r="B13" s="3" t="s">
        <v>56</v>
      </c>
      <c r="C13" s="178">
        <v>0</v>
      </c>
      <c r="D13" s="178">
        <v>2884.55</v>
      </c>
      <c r="E13" s="178">
        <v>1286.42</v>
      </c>
      <c r="F13" s="178">
        <v>1512.23</v>
      </c>
      <c r="G13" s="178">
        <v>0</v>
      </c>
      <c r="H13" s="178">
        <v>0</v>
      </c>
      <c r="I13" s="178">
        <v>0</v>
      </c>
      <c r="J13" s="178">
        <v>0</v>
      </c>
      <c r="K13" s="178">
        <v>0</v>
      </c>
      <c r="L13" s="178">
        <v>7880.57</v>
      </c>
      <c r="M13" s="186">
        <v>13563.77</v>
      </c>
    </row>
    <row r="14" spans="2:13" x14ac:dyDescent="0.25">
      <c r="B14" s="3" t="s">
        <v>57</v>
      </c>
      <c r="C14" s="178">
        <v>0</v>
      </c>
      <c r="D14" s="178">
        <v>1137.98</v>
      </c>
      <c r="E14" s="178">
        <v>800.12400000000002</v>
      </c>
      <c r="F14" s="178">
        <v>918.88499999999999</v>
      </c>
      <c r="G14" s="178">
        <v>5581.15</v>
      </c>
      <c r="H14" s="178">
        <v>0</v>
      </c>
      <c r="I14" s="178">
        <v>0</v>
      </c>
      <c r="J14" s="178">
        <v>0</v>
      </c>
      <c r="K14" s="178">
        <v>0</v>
      </c>
      <c r="L14" s="178">
        <v>0</v>
      </c>
      <c r="M14" s="186">
        <v>8438.1389999999992</v>
      </c>
    </row>
    <row r="15" spans="2:13" x14ac:dyDescent="0.25">
      <c r="B15" s="193" t="s">
        <v>8</v>
      </c>
      <c r="C15" s="186">
        <v>6837.41</v>
      </c>
      <c r="D15" s="186">
        <v>97133.4</v>
      </c>
      <c r="E15" s="186">
        <v>31906.799999999999</v>
      </c>
      <c r="F15" s="186">
        <v>62753.7</v>
      </c>
      <c r="G15" s="186">
        <v>33562.1</v>
      </c>
      <c r="H15" s="186">
        <v>1638.64</v>
      </c>
      <c r="I15" s="186">
        <v>2860.81</v>
      </c>
      <c r="J15" s="186">
        <v>8339.8799999999992</v>
      </c>
      <c r="K15" s="186">
        <v>0</v>
      </c>
      <c r="L15" s="186">
        <v>14475.2</v>
      </c>
      <c r="M15" s="186">
        <v>259507.94000000003</v>
      </c>
    </row>
    <row r="16" spans="2:13" x14ac:dyDescent="0.25">
      <c r="C16" s="494" t="s">
        <v>41</v>
      </c>
      <c r="D16" s="495"/>
      <c r="E16" s="495"/>
      <c r="F16" s="495"/>
      <c r="G16" s="495"/>
      <c r="H16" s="495"/>
      <c r="I16" s="495"/>
      <c r="J16" s="495"/>
      <c r="K16" s="495"/>
      <c r="L16" s="495"/>
      <c r="M16" s="496"/>
    </row>
    <row r="17" spans="2:13" ht="60" x14ac:dyDescent="0.25">
      <c r="B17" s="231" t="s">
        <v>44</v>
      </c>
      <c r="C17" s="230" t="s">
        <v>323</v>
      </c>
      <c r="D17" s="230" t="s">
        <v>324</v>
      </c>
      <c r="E17" s="230" t="s">
        <v>325</v>
      </c>
      <c r="F17" s="230" t="s">
        <v>326</v>
      </c>
      <c r="G17" s="230" t="s">
        <v>327</v>
      </c>
      <c r="H17" s="230" t="s">
        <v>328</v>
      </c>
      <c r="I17" s="230" t="s">
        <v>329</v>
      </c>
      <c r="J17" s="230" t="s">
        <v>330</v>
      </c>
      <c r="K17" s="230" t="s">
        <v>331</v>
      </c>
      <c r="L17" s="230" t="s">
        <v>87</v>
      </c>
      <c r="M17" s="231" t="s">
        <v>8</v>
      </c>
    </row>
    <row r="18" spans="2:13" x14ac:dyDescent="0.25">
      <c r="B18" s="3" t="s">
        <v>49</v>
      </c>
      <c r="C18" s="184">
        <v>0</v>
      </c>
      <c r="D18" s="184">
        <v>51.891806613281709</v>
      </c>
      <c r="E18" s="184">
        <v>6.5485289522537489</v>
      </c>
      <c r="F18" s="184">
        <v>27.465965555058602</v>
      </c>
      <c r="G18" s="184">
        <v>14.093698879405947</v>
      </c>
      <c r="H18" s="184">
        <v>0</v>
      </c>
      <c r="I18" s="184">
        <v>0</v>
      </c>
      <c r="J18" s="184">
        <v>0</v>
      </c>
      <c r="K18" s="184">
        <v>0</v>
      </c>
      <c r="L18" s="184">
        <v>0</v>
      </c>
      <c r="M18" s="160">
        <v>100.00000000000001</v>
      </c>
    </row>
    <row r="19" spans="2:13" x14ac:dyDescent="0.25">
      <c r="B19" s="3" t="s">
        <v>50</v>
      </c>
      <c r="C19" s="184">
        <v>0</v>
      </c>
      <c r="D19" s="184">
        <v>25.897459838572491</v>
      </c>
      <c r="E19" s="184">
        <v>1.5929682314497107</v>
      </c>
      <c r="F19" s="184">
        <v>24.363694376993003</v>
      </c>
      <c r="G19" s="184">
        <v>10.328259695270603</v>
      </c>
      <c r="H19" s="184">
        <v>5.9835950669300235</v>
      </c>
      <c r="I19" s="184">
        <v>10.446424231938728</v>
      </c>
      <c r="J19" s="184">
        <v>16.817303932954701</v>
      </c>
      <c r="K19" s="184">
        <v>0</v>
      </c>
      <c r="L19" s="184">
        <v>4.5702946258907478</v>
      </c>
      <c r="M19" s="160">
        <v>100.00000000000001</v>
      </c>
    </row>
    <row r="20" spans="2:13" x14ac:dyDescent="0.25">
      <c r="B20" s="3" t="s">
        <v>51</v>
      </c>
      <c r="C20" s="184">
        <v>0</v>
      </c>
      <c r="D20" s="184">
        <v>30.694909087892569</v>
      </c>
      <c r="E20" s="184">
        <v>17.767175414209145</v>
      </c>
      <c r="F20" s="184">
        <v>36.752477077919082</v>
      </c>
      <c r="G20" s="184">
        <v>14.785438419979217</v>
      </c>
      <c r="H20" s="184">
        <v>0</v>
      </c>
      <c r="I20" s="184">
        <v>0</v>
      </c>
      <c r="J20" s="184">
        <v>0</v>
      </c>
      <c r="K20" s="184">
        <v>0</v>
      </c>
      <c r="L20" s="184">
        <v>0</v>
      </c>
      <c r="M20" s="160">
        <v>100.00000000000001</v>
      </c>
    </row>
    <row r="21" spans="2:13" x14ac:dyDescent="0.25">
      <c r="B21" s="3" t="s">
        <v>52</v>
      </c>
      <c r="C21" s="184">
        <v>0</v>
      </c>
      <c r="D21" s="184">
        <v>9.2028649699840646</v>
      </c>
      <c r="E21" s="184">
        <v>0</v>
      </c>
      <c r="F21" s="184">
        <v>64.077455172751101</v>
      </c>
      <c r="G21" s="184">
        <v>26.71967985726485</v>
      </c>
      <c r="H21" s="184">
        <v>0</v>
      </c>
      <c r="I21" s="184">
        <v>0</v>
      </c>
      <c r="J21" s="184">
        <v>0</v>
      </c>
      <c r="K21" s="184">
        <v>0</v>
      </c>
      <c r="L21" s="184">
        <v>0</v>
      </c>
      <c r="M21" s="160">
        <v>100.00000000000001</v>
      </c>
    </row>
    <row r="22" spans="2:13" x14ac:dyDescent="0.25">
      <c r="B22" s="3" t="s">
        <v>98</v>
      </c>
      <c r="C22" s="184">
        <v>4.6655669963579474</v>
      </c>
      <c r="D22" s="184">
        <v>61.345434689733246</v>
      </c>
      <c r="E22" s="184">
        <v>2.325535194301751</v>
      </c>
      <c r="F22" s="184">
        <v>16.338955473187372</v>
      </c>
      <c r="G22" s="184">
        <v>7.9791138697720738</v>
      </c>
      <c r="H22" s="184">
        <v>0</v>
      </c>
      <c r="I22" s="184">
        <v>0</v>
      </c>
      <c r="J22" s="184">
        <v>7.3453937766475974</v>
      </c>
      <c r="K22" s="184">
        <v>0</v>
      </c>
      <c r="L22" s="184">
        <v>0</v>
      </c>
      <c r="M22" s="160">
        <v>99.999999999999986</v>
      </c>
    </row>
    <row r="23" spans="2:13" x14ac:dyDescent="0.25">
      <c r="B23" s="3" t="s">
        <v>54</v>
      </c>
      <c r="C23" s="184">
        <v>14.95399900406245</v>
      </c>
      <c r="D23" s="184">
        <v>38.279298530439561</v>
      </c>
      <c r="E23" s="184">
        <v>5.4137611511350308</v>
      </c>
      <c r="F23" s="184">
        <v>30.308985104806187</v>
      </c>
      <c r="G23" s="184">
        <v>11.04395620955678</v>
      </c>
      <c r="H23" s="184">
        <v>0</v>
      </c>
      <c r="I23" s="184">
        <v>0</v>
      </c>
      <c r="J23" s="184">
        <v>0</v>
      </c>
      <c r="K23" s="184">
        <v>0</v>
      </c>
      <c r="L23" s="184">
        <v>0</v>
      </c>
      <c r="M23" s="160">
        <v>100.00000000000001</v>
      </c>
    </row>
    <row r="24" spans="2:13" x14ac:dyDescent="0.25">
      <c r="B24" s="3" t="s">
        <v>55</v>
      </c>
      <c r="C24" s="184">
        <v>0</v>
      </c>
      <c r="D24" s="184">
        <v>30.49098902689763</v>
      </c>
      <c r="E24" s="184">
        <v>26.857646099783366</v>
      </c>
      <c r="F24" s="184">
        <v>24.129565447682008</v>
      </c>
      <c r="G24" s="184">
        <v>12.382871137138791</v>
      </c>
      <c r="H24" s="184">
        <v>0</v>
      </c>
      <c r="I24" s="184">
        <v>0</v>
      </c>
      <c r="J24" s="184">
        <v>0</v>
      </c>
      <c r="K24" s="184">
        <v>0</v>
      </c>
      <c r="L24" s="184">
        <v>6.1389282884982057</v>
      </c>
      <c r="M24" s="160">
        <v>100</v>
      </c>
    </row>
    <row r="25" spans="2:13" x14ac:dyDescent="0.25">
      <c r="B25" s="3" t="s">
        <v>56</v>
      </c>
      <c r="C25" s="184">
        <v>0</v>
      </c>
      <c r="D25" s="184">
        <v>21.266580014258572</v>
      </c>
      <c r="E25" s="184">
        <v>9.4842363148298752</v>
      </c>
      <c r="F25" s="184">
        <v>11.149038947136379</v>
      </c>
      <c r="G25" s="184">
        <v>0</v>
      </c>
      <c r="H25" s="184">
        <v>0</v>
      </c>
      <c r="I25" s="184">
        <v>0</v>
      </c>
      <c r="J25" s="184">
        <v>0</v>
      </c>
      <c r="K25" s="184">
        <v>0</v>
      </c>
      <c r="L25" s="184">
        <v>58.100144723775173</v>
      </c>
      <c r="M25" s="160">
        <v>100</v>
      </c>
    </row>
    <row r="26" spans="2:13" x14ac:dyDescent="0.25">
      <c r="B26" s="3" t="s">
        <v>57</v>
      </c>
      <c r="C26" s="184">
        <v>0</v>
      </c>
      <c r="D26" s="184">
        <v>13.486149019351307</v>
      </c>
      <c r="E26" s="184">
        <v>9.4822329899993374</v>
      </c>
      <c r="F26" s="184">
        <v>10.889664178321786</v>
      </c>
      <c r="G26" s="184">
        <v>66.141953812327586</v>
      </c>
      <c r="H26" s="184">
        <v>0</v>
      </c>
      <c r="I26" s="184">
        <v>0</v>
      </c>
      <c r="J26" s="184">
        <v>0</v>
      </c>
      <c r="K26" s="184">
        <v>0</v>
      </c>
      <c r="L26" s="184">
        <v>0</v>
      </c>
      <c r="M26" s="160">
        <v>100.00000000000001</v>
      </c>
    </row>
    <row r="27" spans="2:13" x14ac:dyDescent="0.25">
      <c r="B27" s="193" t="s">
        <v>8</v>
      </c>
      <c r="C27" s="188">
        <v>2.634759460539049</v>
      </c>
      <c r="D27" s="188">
        <v>37.429837406901683</v>
      </c>
      <c r="E27" s="188">
        <v>12.295115132122737</v>
      </c>
      <c r="F27" s="188">
        <v>24.181803454645738</v>
      </c>
      <c r="G27" s="188">
        <v>12.932976154795107</v>
      </c>
      <c r="H27" s="188">
        <v>0.63144118056657528</v>
      </c>
      <c r="I27" s="188">
        <v>1.1023978688282139</v>
      </c>
      <c r="J27" s="188">
        <v>3.2137282581796911</v>
      </c>
      <c r="K27" s="188">
        <v>0</v>
      </c>
      <c r="L27" s="188">
        <v>5.5779410834211856</v>
      </c>
      <c r="M27" s="160">
        <v>99.999999999999986</v>
      </c>
    </row>
  </sheetData>
  <mergeCells count="3">
    <mergeCell ref="B4:B5"/>
    <mergeCell ref="C5:M5"/>
    <mergeCell ref="C16:M1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F18"/>
  <sheetViews>
    <sheetView workbookViewId="0">
      <selection activeCell="B17" sqref="B17"/>
    </sheetView>
  </sheetViews>
  <sheetFormatPr defaultRowHeight="15" x14ac:dyDescent="0.25"/>
  <cols>
    <col min="2" max="2" width="17.42578125" customWidth="1"/>
  </cols>
  <sheetData>
    <row r="3" spans="2:6" x14ac:dyDescent="0.25">
      <c r="B3" s="2" t="s">
        <v>268</v>
      </c>
      <c r="C3" s="2"/>
      <c r="D3" s="1"/>
      <c r="E3" s="1"/>
      <c r="F3" s="1"/>
    </row>
    <row r="4" spans="2:6" x14ac:dyDescent="0.25">
      <c r="B4" s="295" t="s">
        <v>136</v>
      </c>
      <c r="C4" s="289">
        <v>2002</v>
      </c>
      <c r="D4" s="290"/>
      <c r="E4" s="290"/>
      <c r="F4" s="291"/>
    </row>
    <row r="5" spans="2:6" x14ac:dyDescent="0.25">
      <c r="B5" s="295"/>
      <c r="C5" s="82" t="s">
        <v>0</v>
      </c>
      <c r="D5" s="82" t="s">
        <v>1</v>
      </c>
      <c r="E5" s="82" t="s">
        <v>8</v>
      </c>
      <c r="F5" s="170" t="s">
        <v>257</v>
      </c>
    </row>
    <row r="6" spans="2:6" x14ac:dyDescent="0.25">
      <c r="B6" s="295"/>
      <c r="C6" s="295" t="s">
        <v>267</v>
      </c>
      <c r="D6" s="295"/>
      <c r="E6" s="295"/>
      <c r="F6" s="48"/>
    </row>
    <row r="7" spans="2:6" x14ac:dyDescent="0.25">
      <c r="B7" s="48" t="s">
        <v>119</v>
      </c>
      <c r="C7" s="120">
        <v>924.79300000000001</v>
      </c>
      <c r="D7" s="120">
        <v>1470.7670000000001</v>
      </c>
      <c r="E7" s="84">
        <f>SUM(C7:D7)</f>
        <v>2395.56</v>
      </c>
      <c r="F7" s="166">
        <v>62.878280516220443</v>
      </c>
    </row>
    <row r="8" spans="2:6" x14ac:dyDescent="0.25">
      <c r="B8" s="48" t="s">
        <v>17</v>
      </c>
      <c r="C8" s="120">
        <v>109.07299999999999</v>
      </c>
      <c r="D8" s="120">
        <v>161.90700000000001</v>
      </c>
      <c r="E8" s="84">
        <f>SUM(C8:D8)</f>
        <v>270.98</v>
      </c>
      <c r="F8" s="166">
        <v>67.367686387864637</v>
      </c>
    </row>
    <row r="9" spans="2:6" x14ac:dyDescent="0.25">
      <c r="B9" s="48" t="s">
        <v>6</v>
      </c>
      <c r="C9" s="120">
        <v>41.146999999999998</v>
      </c>
      <c r="D9" s="120">
        <v>61.180999999999997</v>
      </c>
      <c r="E9" s="84">
        <f>SUM(C9:D9)</f>
        <v>102.328</v>
      </c>
      <c r="F9" s="166">
        <v>67.254539808110366</v>
      </c>
    </row>
    <row r="10" spans="2:6" x14ac:dyDescent="0.25">
      <c r="B10" s="48" t="s">
        <v>18</v>
      </c>
      <c r="C10" s="120">
        <v>359.97800000000001</v>
      </c>
      <c r="D10" s="120">
        <v>448.56200000000001</v>
      </c>
      <c r="E10" s="84">
        <f>SUM(C10:D10)</f>
        <v>808.54</v>
      </c>
      <c r="F10" s="166">
        <v>80.251559427682238</v>
      </c>
    </row>
    <row r="11" spans="2:6" x14ac:dyDescent="0.25">
      <c r="B11" s="50" t="s">
        <v>2</v>
      </c>
      <c r="C11" s="84">
        <v>1434.991</v>
      </c>
      <c r="D11" s="84">
        <v>2142.4169999999999</v>
      </c>
      <c r="E11" s="84">
        <f>SUM(C11:D11)</f>
        <v>3577.4079999999999</v>
      </c>
      <c r="F11" s="166">
        <v>66.980004359562116</v>
      </c>
    </row>
    <row r="12" spans="2:6" x14ac:dyDescent="0.25">
      <c r="B12" s="48"/>
      <c r="C12" s="292">
        <v>2025</v>
      </c>
      <c r="D12" s="293"/>
      <c r="E12" s="293"/>
      <c r="F12" s="294"/>
    </row>
    <row r="13" spans="2:6" x14ac:dyDescent="0.25">
      <c r="B13" s="48" t="s">
        <v>119</v>
      </c>
      <c r="C13" s="120">
        <v>1593.837</v>
      </c>
      <c r="D13" s="120">
        <v>2698.288</v>
      </c>
      <c r="E13" s="84">
        <f>SUM(C13:D13)</f>
        <v>4292.125</v>
      </c>
      <c r="F13" s="166">
        <v>59.068453775134458</v>
      </c>
    </row>
    <row r="14" spans="2:6" x14ac:dyDescent="0.25">
      <c r="B14" s="48" t="s">
        <v>17</v>
      </c>
      <c r="C14" s="120">
        <v>282.18799999999999</v>
      </c>
      <c r="D14" s="120">
        <v>408.637</v>
      </c>
      <c r="E14" s="84">
        <f>SUM(C14:D14)</f>
        <v>690.82500000000005</v>
      </c>
      <c r="F14" s="166">
        <v>69.055910257759322</v>
      </c>
    </row>
    <row r="15" spans="2:6" x14ac:dyDescent="0.25">
      <c r="B15" s="48" t="s">
        <v>6</v>
      </c>
      <c r="C15" s="120">
        <v>110.726</v>
      </c>
      <c r="D15" s="120">
        <v>156.40299999999999</v>
      </c>
      <c r="E15" s="84">
        <f>SUM(C15:D15)</f>
        <v>267.12900000000002</v>
      </c>
      <c r="F15" s="166">
        <v>70.795317225372926</v>
      </c>
    </row>
    <row r="16" spans="2:6" x14ac:dyDescent="0.25">
      <c r="B16" s="48" t="s">
        <v>18</v>
      </c>
      <c r="C16" s="120">
        <v>607.27</v>
      </c>
      <c r="D16" s="120">
        <v>747.73699999999997</v>
      </c>
      <c r="E16" s="84">
        <f>SUM(C16:D16)</f>
        <v>1355.0070000000001</v>
      </c>
      <c r="F16" s="166">
        <v>81.214384201931964</v>
      </c>
    </row>
    <row r="17" spans="2:6" x14ac:dyDescent="0.25">
      <c r="B17" s="50" t="s">
        <v>2</v>
      </c>
      <c r="C17" s="84">
        <v>2594.0210000000002</v>
      </c>
      <c r="D17" s="84">
        <v>4011.0650000000001</v>
      </c>
      <c r="E17" s="84">
        <f>SUM(C17:D17)</f>
        <v>6605.0860000000002</v>
      </c>
      <c r="F17" s="166">
        <v>64.671627111502801</v>
      </c>
    </row>
    <row r="18" spans="2:6" x14ac:dyDescent="0.25">
      <c r="B18" s="20" t="s">
        <v>64</v>
      </c>
    </row>
  </sheetData>
  <mergeCells count="4">
    <mergeCell ref="B4:B6"/>
    <mergeCell ref="C4:F4"/>
    <mergeCell ref="C6:E6"/>
    <mergeCell ref="C12:F1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F20"/>
  <sheetViews>
    <sheetView workbookViewId="0">
      <selection activeCell="M16" sqref="M16"/>
    </sheetView>
  </sheetViews>
  <sheetFormatPr defaultRowHeight="15" x14ac:dyDescent="0.25"/>
  <cols>
    <col min="2" max="2" width="13.28515625" customWidth="1"/>
  </cols>
  <sheetData>
    <row r="3" spans="2:6" x14ac:dyDescent="0.25">
      <c r="B3" s="2" t="s">
        <v>266</v>
      </c>
      <c r="C3" s="1"/>
      <c r="D3" s="1"/>
      <c r="E3" s="1"/>
      <c r="F3" s="1"/>
    </row>
    <row r="4" spans="2:6" x14ac:dyDescent="0.25">
      <c r="B4" s="287" t="s">
        <v>202</v>
      </c>
      <c r="C4" s="289">
        <v>2002</v>
      </c>
      <c r="D4" s="290"/>
      <c r="E4" s="290"/>
      <c r="F4" s="291"/>
    </row>
    <row r="5" spans="2:6" x14ac:dyDescent="0.25">
      <c r="B5" s="296"/>
      <c r="C5" s="82" t="s">
        <v>0</v>
      </c>
      <c r="D5" s="82" t="s">
        <v>1</v>
      </c>
      <c r="E5" s="82" t="s">
        <v>8</v>
      </c>
      <c r="F5" s="82" t="s">
        <v>257</v>
      </c>
    </row>
    <row r="6" spans="2:6" x14ac:dyDescent="0.25">
      <c r="B6" s="288"/>
      <c r="C6" s="289" t="s">
        <v>39</v>
      </c>
      <c r="D6" s="290"/>
      <c r="E6" s="290"/>
      <c r="F6" s="291"/>
    </row>
    <row r="7" spans="2:6" x14ac:dyDescent="0.25">
      <c r="B7" s="48" t="s">
        <v>230</v>
      </c>
      <c r="C7" s="120">
        <v>513.202</v>
      </c>
      <c r="D7" s="120">
        <v>627.56500000000005</v>
      </c>
      <c r="E7" s="84">
        <f>SUM(C7:D7)</f>
        <v>1140.7670000000001</v>
      </c>
      <c r="F7" s="84">
        <v>81.776708388772462</v>
      </c>
    </row>
    <row r="8" spans="2:6" x14ac:dyDescent="0.25">
      <c r="B8" s="48" t="s">
        <v>231</v>
      </c>
      <c r="C8" s="120">
        <v>382.62900000000002</v>
      </c>
      <c r="D8" s="120">
        <v>527.47500000000002</v>
      </c>
      <c r="E8" s="84">
        <f>SUM(C8:D8)</f>
        <v>910.10400000000004</v>
      </c>
      <c r="F8" s="84">
        <v>72.539741219963034</v>
      </c>
    </row>
    <row r="9" spans="2:6" x14ac:dyDescent="0.25">
      <c r="B9" s="48" t="s">
        <v>232</v>
      </c>
      <c r="C9" s="120">
        <v>273.22699999999998</v>
      </c>
      <c r="D9" s="120">
        <v>426.125</v>
      </c>
      <c r="E9" s="84">
        <f>SUM(C9:D9)</f>
        <v>699.35199999999998</v>
      </c>
      <c r="F9" s="84">
        <v>64.118979172777941</v>
      </c>
    </row>
    <row r="10" spans="2:6" x14ac:dyDescent="0.25">
      <c r="B10" s="48" t="s">
        <v>233</v>
      </c>
      <c r="C10" s="120">
        <v>166.14</v>
      </c>
      <c r="D10" s="120">
        <v>314.286</v>
      </c>
      <c r="E10" s="84">
        <f>SUM(C10:D10)</f>
        <v>480.42599999999999</v>
      </c>
      <c r="F10" s="84">
        <v>52.862679215746169</v>
      </c>
    </row>
    <row r="11" spans="2:6" x14ac:dyDescent="0.25">
      <c r="B11" s="48" t="s">
        <v>265</v>
      </c>
      <c r="C11" s="120">
        <v>99.793000000000006</v>
      </c>
      <c r="D11" s="120">
        <v>246.96600000000001</v>
      </c>
      <c r="E11" s="84">
        <f>SUM(C11:D11)</f>
        <v>346.75900000000001</v>
      </c>
      <c r="F11" s="84">
        <v>40.407586469392548</v>
      </c>
    </row>
    <row r="12" spans="2:6" x14ac:dyDescent="0.25">
      <c r="B12" s="50" t="s">
        <v>8</v>
      </c>
      <c r="C12" s="84">
        <v>1434.991</v>
      </c>
      <c r="D12" s="84">
        <v>2142.4169999999999</v>
      </c>
      <c r="E12" s="84">
        <f>SUM(E7:E11)</f>
        <v>3577.4079999999999</v>
      </c>
      <c r="F12" s="84">
        <v>66.980004359562116</v>
      </c>
    </row>
    <row r="13" spans="2:6" x14ac:dyDescent="0.25">
      <c r="B13" s="48"/>
      <c r="C13" s="286">
        <v>2025</v>
      </c>
      <c r="D13" s="286"/>
      <c r="E13" s="286"/>
      <c r="F13" s="48"/>
    </row>
    <row r="14" spans="2:6" x14ac:dyDescent="0.25">
      <c r="B14" s="48" t="s">
        <v>230</v>
      </c>
      <c r="C14" s="120">
        <v>907.60500000000002</v>
      </c>
      <c r="D14" s="120">
        <v>1227.2739999999999</v>
      </c>
      <c r="E14" s="84">
        <f t="shared" ref="E14:E19" si="0">SUM(C14:D14)</f>
        <v>2134.8789999999999</v>
      </c>
      <c r="F14" s="84">
        <v>73.952923308079548</v>
      </c>
    </row>
    <row r="15" spans="2:6" x14ac:dyDescent="0.25">
      <c r="B15" s="48" t="s">
        <v>231</v>
      </c>
      <c r="C15" s="120">
        <v>689.505</v>
      </c>
      <c r="D15" s="120">
        <v>1009.3920000000001</v>
      </c>
      <c r="E15" s="84">
        <f t="shared" si="0"/>
        <v>1698.8969999999999</v>
      </c>
      <c r="F15" s="84">
        <v>68.308942412858428</v>
      </c>
    </row>
    <row r="16" spans="2:6" x14ac:dyDescent="0.25">
      <c r="B16" s="48" t="s">
        <v>232</v>
      </c>
      <c r="C16" s="120">
        <v>483.38200000000001</v>
      </c>
      <c r="D16" s="120">
        <v>770.01599999999996</v>
      </c>
      <c r="E16" s="84">
        <f t="shared" si="0"/>
        <v>1253.3979999999999</v>
      </c>
      <c r="F16" s="84">
        <v>62.775578689273992</v>
      </c>
    </row>
    <row r="17" spans="2:6" x14ac:dyDescent="0.25">
      <c r="B17" s="48" t="s">
        <v>233</v>
      </c>
      <c r="C17" s="120">
        <v>290.495</v>
      </c>
      <c r="D17" s="120">
        <v>522.36900000000003</v>
      </c>
      <c r="E17" s="84">
        <f t="shared" si="0"/>
        <v>812.86400000000003</v>
      </c>
      <c r="F17" s="84">
        <v>55.611071866822115</v>
      </c>
    </row>
    <row r="18" spans="2:6" x14ac:dyDescent="0.25">
      <c r="B18" s="48" t="s">
        <v>265</v>
      </c>
      <c r="C18" s="120">
        <v>223.03399999999999</v>
      </c>
      <c r="D18" s="120">
        <v>482.01400000000001</v>
      </c>
      <c r="E18" s="84">
        <f t="shared" si="0"/>
        <v>705.048</v>
      </c>
      <c r="F18" s="84">
        <v>46.271270129083383</v>
      </c>
    </row>
    <row r="19" spans="2:6" x14ac:dyDescent="0.25">
      <c r="B19" s="50" t="s">
        <v>8</v>
      </c>
      <c r="C19" s="84">
        <v>2594.0210000000002</v>
      </c>
      <c r="D19" s="84">
        <v>4011.0650000000001</v>
      </c>
      <c r="E19" s="84">
        <f t="shared" si="0"/>
        <v>6605.0860000000002</v>
      </c>
      <c r="F19" s="84">
        <v>64.671627111502801</v>
      </c>
    </row>
    <row r="20" spans="2:6" x14ac:dyDescent="0.25">
      <c r="B20" s="20" t="s">
        <v>64</v>
      </c>
      <c r="C20" s="1"/>
      <c r="D20" s="1"/>
      <c r="E20" s="1"/>
      <c r="F20" s="1"/>
    </row>
  </sheetData>
  <mergeCells count="4">
    <mergeCell ref="B4:B6"/>
    <mergeCell ref="C4:F4"/>
    <mergeCell ref="C6:F6"/>
    <mergeCell ref="C13:E1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3:F27"/>
  <sheetViews>
    <sheetView topLeftCell="A4" workbookViewId="0">
      <selection activeCell="I22" sqref="I22"/>
    </sheetView>
  </sheetViews>
  <sheetFormatPr defaultRowHeight="15" x14ac:dyDescent="0.25"/>
  <cols>
    <col min="2" max="2" width="19" customWidth="1"/>
  </cols>
  <sheetData>
    <row r="3" spans="2:6" x14ac:dyDescent="0.25">
      <c r="B3" s="2" t="s">
        <v>262</v>
      </c>
      <c r="C3" s="1"/>
      <c r="D3" s="1"/>
      <c r="E3" s="1"/>
      <c r="F3" s="1"/>
    </row>
    <row r="4" spans="2:6" x14ac:dyDescent="0.25">
      <c r="B4" s="295" t="s">
        <v>44</v>
      </c>
      <c r="C4" s="289">
        <v>2002</v>
      </c>
      <c r="D4" s="290"/>
      <c r="E4" s="290"/>
      <c r="F4" s="291"/>
    </row>
    <row r="5" spans="2:6" x14ac:dyDescent="0.25">
      <c r="B5" s="295"/>
      <c r="C5" s="82" t="s">
        <v>0</v>
      </c>
      <c r="D5" s="82" t="s">
        <v>1</v>
      </c>
      <c r="E5" s="82" t="s">
        <v>8</v>
      </c>
      <c r="F5" s="82" t="s">
        <v>257</v>
      </c>
    </row>
    <row r="6" spans="2:6" x14ac:dyDescent="0.25">
      <c r="B6" s="48" t="s">
        <v>50</v>
      </c>
      <c r="C6" s="163">
        <v>254448.32640344711</v>
      </c>
      <c r="D6" s="163">
        <v>407405.99493277667</v>
      </c>
      <c r="E6" s="164">
        <v>661854.32133622374</v>
      </c>
      <c r="F6" s="166">
        <v>62.455714831941023</v>
      </c>
    </row>
    <row r="7" spans="2:6" x14ac:dyDescent="0.25">
      <c r="B7" s="48" t="s">
        <v>52</v>
      </c>
      <c r="C7" s="163">
        <v>85598.267482289171</v>
      </c>
      <c r="D7" s="163">
        <v>125542.56617706278</v>
      </c>
      <c r="E7" s="164">
        <v>211140.83365935195</v>
      </c>
      <c r="F7" s="166">
        <v>68.18266512217302</v>
      </c>
    </row>
    <row r="8" spans="2:6" x14ac:dyDescent="0.25">
      <c r="B8" s="48" t="s">
        <v>55</v>
      </c>
      <c r="C8" s="163">
        <v>271055.31118600344</v>
      </c>
      <c r="D8" s="163">
        <v>332831.29985412862</v>
      </c>
      <c r="E8" s="164">
        <v>603886.61104013212</v>
      </c>
      <c r="F8" s="166">
        <v>81.439249044425807</v>
      </c>
    </row>
    <row r="9" spans="2:6" x14ac:dyDescent="0.25">
      <c r="B9" s="48" t="s">
        <v>53</v>
      </c>
      <c r="C9" s="163">
        <v>265041.14628556231</v>
      </c>
      <c r="D9" s="163">
        <v>454299.96521444747</v>
      </c>
      <c r="E9" s="164">
        <v>719341.11150000978</v>
      </c>
      <c r="F9" s="166">
        <v>58.34056055021982</v>
      </c>
    </row>
    <row r="10" spans="2:6" x14ac:dyDescent="0.25">
      <c r="B10" s="48" t="s">
        <v>57</v>
      </c>
      <c r="C10" s="163">
        <v>143477.42713533822</v>
      </c>
      <c r="D10" s="163">
        <v>273673.71042990277</v>
      </c>
      <c r="E10" s="164">
        <v>417151.13756524096</v>
      </c>
      <c r="F10" s="166">
        <v>52.42645590983345</v>
      </c>
    </row>
    <row r="11" spans="2:6" x14ac:dyDescent="0.25">
      <c r="B11" s="48" t="s">
        <v>56</v>
      </c>
      <c r="C11" s="163">
        <v>94999.776197302985</v>
      </c>
      <c r="D11" s="163">
        <v>141723.78562424087</v>
      </c>
      <c r="E11" s="164">
        <v>236723.56182154384</v>
      </c>
      <c r="F11" s="166">
        <v>67.031638887476859</v>
      </c>
    </row>
    <row r="12" spans="2:6" x14ac:dyDescent="0.25">
      <c r="B12" s="48" t="s">
        <v>51</v>
      </c>
      <c r="C12" s="163">
        <v>39082.494787390213</v>
      </c>
      <c r="D12" s="163">
        <v>50862.06521706043</v>
      </c>
      <c r="E12" s="164">
        <v>89944.560004450643</v>
      </c>
      <c r="F12" s="166">
        <v>76.840164906007303</v>
      </c>
    </row>
    <row r="13" spans="2:6" x14ac:dyDescent="0.25">
      <c r="B13" s="48" t="s">
        <v>54</v>
      </c>
      <c r="C13" s="163">
        <v>100537.54122315285</v>
      </c>
      <c r="D13" s="163">
        <v>132707.60454235657</v>
      </c>
      <c r="E13" s="164">
        <v>233245.1457655094</v>
      </c>
      <c r="F13" s="166">
        <v>75.758688863277669</v>
      </c>
    </row>
    <row r="14" spans="2:6" x14ac:dyDescent="0.25">
      <c r="B14" s="48" t="s">
        <v>49</v>
      </c>
      <c r="C14" s="163">
        <v>180750.7092995143</v>
      </c>
      <c r="D14" s="163">
        <v>223370.00800802477</v>
      </c>
      <c r="E14" s="164">
        <v>404120.71730753907</v>
      </c>
      <c r="F14" s="166">
        <v>80.919865165166073</v>
      </c>
    </row>
    <row r="15" spans="2:6" x14ac:dyDescent="0.25">
      <c r="B15" s="50" t="s">
        <v>58</v>
      </c>
      <c r="C15" s="164">
        <v>1434991.0000000007</v>
      </c>
      <c r="D15" s="164">
        <v>2142417.0000000009</v>
      </c>
      <c r="E15" s="164">
        <v>3577408.0000000019</v>
      </c>
      <c r="F15" s="166">
        <v>66.98000435956213</v>
      </c>
    </row>
    <row r="16" spans="2:6" x14ac:dyDescent="0.25">
      <c r="B16" s="48"/>
      <c r="C16" s="292">
        <v>2025</v>
      </c>
      <c r="D16" s="293"/>
      <c r="E16" s="293"/>
      <c r="F16" s="294"/>
    </row>
    <row r="17" spans="2:6" x14ac:dyDescent="0.25">
      <c r="B17" s="48" t="s">
        <v>50</v>
      </c>
      <c r="C17" s="120">
        <v>316051.99174048885</v>
      </c>
      <c r="D17" s="120">
        <v>601470.68667757604</v>
      </c>
      <c r="E17" s="84">
        <v>917522.67841806496</v>
      </c>
      <c r="F17" s="166">
        <v>52.546532813811332</v>
      </c>
    </row>
    <row r="18" spans="2:6" x14ac:dyDescent="0.25">
      <c r="B18" s="48" t="s">
        <v>52</v>
      </c>
      <c r="C18" s="120">
        <v>123168.06928566001</v>
      </c>
      <c r="D18" s="120">
        <v>215473.77984411077</v>
      </c>
      <c r="E18" s="84">
        <v>338641.84912977077</v>
      </c>
      <c r="F18" s="166">
        <v>57.161511426016034</v>
      </c>
    </row>
    <row r="19" spans="2:6" x14ac:dyDescent="0.25">
      <c r="B19" s="48" t="s">
        <v>55</v>
      </c>
      <c r="C19" s="120">
        <v>750063.25797987147</v>
      </c>
      <c r="D19" s="120">
        <v>890378.47915835772</v>
      </c>
      <c r="E19" s="84">
        <v>1640441.7371382292</v>
      </c>
      <c r="F19" s="166">
        <v>84.240946466819238</v>
      </c>
    </row>
    <row r="20" spans="2:6" x14ac:dyDescent="0.25">
      <c r="B20" s="48" t="s">
        <v>53</v>
      </c>
      <c r="C20" s="120">
        <v>393036.46234408271</v>
      </c>
      <c r="D20" s="120">
        <v>734774.37086445885</v>
      </c>
      <c r="E20" s="84">
        <v>1127810.8332085416</v>
      </c>
      <c r="F20" s="166">
        <v>53.490769129804704</v>
      </c>
    </row>
    <row r="21" spans="2:6" x14ac:dyDescent="0.25">
      <c r="B21" s="48" t="s">
        <v>57</v>
      </c>
      <c r="C21" s="120">
        <v>193476.26343270374</v>
      </c>
      <c r="D21" s="120">
        <v>421630.56796812912</v>
      </c>
      <c r="E21" s="84">
        <v>615106.83140083286</v>
      </c>
      <c r="F21" s="166">
        <v>45.887627257454575</v>
      </c>
    </row>
    <row r="22" spans="2:6" x14ac:dyDescent="0.25">
      <c r="B22" s="48" t="s">
        <v>56</v>
      </c>
      <c r="C22" s="120">
        <v>183918.15162856274</v>
      </c>
      <c r="D22" s="120">
        <v>280931.14161526499</v>
      </c>
      <c r="E22" s="84">
        <v>464849.29324382776</v>
      </c>
      <c r="F22" s="166">
        <v>65.467342129139439</v>
      </c>
    </row>
    <row r="23" spans="2:6" x14ac:dyDescent="0.25">
      <c r="B23" s="48" t="s">
        <v>51</v>
      </c>
      <c r="C23" s="120">
        <v>58766.123597223501</v>
      </c>
      <c r="D23" s="120">
        <v>94479.405496341205</v>
      </c>
      <c r="E23" s="84">
        <v>153245.52909356472</v>
      </c>
      <c r="F23" s="166">
        <v>62.199929485690156</v>
      </c>
    </row>
    <row r="24" spans="2:6" x14ac:dyDescent="0.25">
      <c r="B24" s="48" t="s">
        <v>54</v>
      </c>
      <c r="C24" s="120">
        <v>171023.90105540067</v>
      </c>
      <c r="D24" s="120">
        <v>238097.72226557217</v>
      </c>
      <c r="E24" s="84">
        <v>409121.62332097284</v>
      </c>
      <c r="F24" s="166">
        <v>71.829289011274994</v>
      </c>
    </row>
    <row r="25" spans="2:6" x14ac:dyDescent="0.25">
      <c r="B25" s="48" t="s">
        <v>49</v>
      </c>
      <c r="C25" s="120">
        <v>404516.77893600555</v>
      </c>
      <c r="D25" s="120">
        <v>533828.84611018794</v>
      </c>
      <c r="E25" s="84">
        <v>938345.62504619348</v>
      </c>
      <c r="F25" s="166">
        <v>75.776493136998639</v>
      </c>
    </row>
    <row r="26" spans="2:6" x14ac:dyDescent="0.25">
      <c r="B26" s="50" t="s">
        <v>58</v>
      </c>
      <c r="C26" s="84">
        <v>2594020.9999999991</v>
      </c>
      <c r="D26" s="84">
        <v>4011064.9999999991</v>
      </c>
      <c r="E26" s="84">
        <v>6605085.9999999981</v>
      </c>
      <c r="F26" s="166">
        <v>64.671627111502801</v>
      </c>
    </row>
    <row r="27" spans="2:6" x14ac:dyDescent="0.25">
      <c r="B27" s="20" t="s">
        <v>258</v>
      </c>
      <c r="C27" s="1"/>
      <c r="D27" s="1"/>
      <c r="E27" s="1"/>
      <c r="F27" s="1"/>
    </row>
  </sheetData>
  <mergeCells count="3">
    <mergeCell ref="B4:B5"/>
    <mergeCell ref="C4:F4"/>
    <mergeCell ref="C16:F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H18"/>
  <sheetViews>
    <sheetView workbookViewId="0">
      <selection activeCell="B27" sqref="B26:C27"/>
    </sheetView>
  </sheetViews>
  <sheetFormatPr defaultColWidth="8.85546875" defaultRowHeight="12.75" x14ac:dyDescent="0.2"/>
  <cols>
    <col min="1" max="1" width="8.85546875" style="1"/>
    <col min="2" max="2" width="25.7109375" style="1" customWidth="1"/>
    <col min="3" max="16384" width="8.85546875" style="1"/>
  </cols>
  <sheetData>
    <row r="2" spans="2:8" ht="13.5" thickBot="1" x14ac:dyDescent="0.25">
      <c r="B2" s="2" t="s">
        <v>75</v>
      </c>
    </row>
    <row r="3" spans="2:8" ht="13.5" thickBot="1" x14ac:dyDescent="0.25">
      <c r="B3" s="309" t="s">
        <v>67</v>
      </c>
      <c r="C3" s="312" t="s">
        <v>0</v>
      </c>
      <c r="D3" s="313"/>
      <c r="E3" s="314" t="s">
        <v>1</v>
      </c>
      <c r="F3" s="313"/>
      <c r="G3" s="314" t="s">
        <v>8</v>
      </c>
      <c r="H3" s="313"/>
    </row>
    <row r="4" spans="2:8" ht="13.5" thickBot="1" x14ac:dyDescent="0.25">
      <c r="B4" s="310"/>
      <c r="C4" s="34">
        <v>2002</v>
      </c>
      <c r="D4" s="34">
        <v>2024</v>
      </c>
      <c r="E4" s="34">
        <v>2002</v>
      </c>
      <c r="F4" s="34">
        <v>2024</v>
      </c>
      <c r="G4" s="34">
        <v>2002</v>
      </c>
      <c r="H4" s="34">
        <v>2024</v>
      </c>
    </row>
    <row r="5" spans="2:8" ht="13.5" thickBot="1" x14ac:dyDescent="0.25">
      <c r="B5" s="311"/>
      <c r="C5" s="312" t="s">
        <v>68</v>
      </c>
      <c r="D5" s="315"/>
      <c r="E5" s="315"/>
      <c r="F5" s="315"/>
      <c r="G5" s="315"/>
      <c r="H5" s="316"/>
    </row>
    <row r="6" spans="2:8" ht="13.5" thickBot="1" x14ac:dyDescent="0.25">
      <c r="B6" s="35" t="s">
        <v>69</v>
      </c>
      <c r="C6" s="36">
        <v>992</v>
      </c>
      <c r="D6" s="37">
        <v>1416</v>
      </c>
      <c r="E6" s="36">
        <v>593</v>
      </c>
      <c r="F6" s="36">
        <v>975</v>
      </c>
      <c r="G6" s="38">
        <v>1584</v>
      </c>
      <c r="H6" s="38">
        <v>2391</v>
      </c>
    </row>
    <row r="7" spans="2:8" ht="13.5" thickBot="1" x14ac:dyDescent="0.25">
      <c r="B7" s="35" t="s">
        <v>70</v>
      </c>
      <c r="C7" s="36">
        <v>51</v>
      </c>
      <c r="D7" s="36">
        <v>117</v>
      </c>
      <c r="E7" s="36">
        <v>85</v>
      </c>
      <c r="F7" s="36">
        <v>71</v>
      </c>
      <c r="G7" s="39">
        <v>136</v>
      </c>
      <c r="H7" s="39">
        <v>188</v>
      </c>
    </row>
    <row r="8" spans="2:8" ht="13.5" thickBot="1" x14ac:dyDescent="0.25">
      <c r="B8" s="35" t="s">
        <v>71</v>
      </c>
      <c r="C8" s="36">
        <v>164</v>
      </c>
      <c r="D8" s="36">
        <v>125</v>
      </c>
      <c r="E8" s="37">
        <v>1165</v>
      </c>
      <c r="F8" s="36">
        <v>211</v>
      </c>
      <c r="G8" s="38">
        <v>1330</v>
      </c>
      <c r="H8" s="39">
        <v>337</v>
      </c>
    </row>
    <row r="9" spans="2:8" ht="13.5" thickBot="1" x14ac:dyDescent="0.25">
      <c r="B9" s="35" t="s">
        <v>72</v>
      </c>
      <c r="C9" s="36">
        <v>62</v>
      </c>
      <c r="D9" s="36">
        <v>376</v>
      </c>
      <c r="E9" s="36">
        <v>136</v>
      </c>
      <c r="F9" s="37">
        <v>1580</v>
      </c>
      <c r="G9" s="39">
        <v>198</v>
      </c>
      <c r="H9" s="38">
        <v>1956</v>
      </c>
    </row>
    <row r="10" spans="2:8" ht="13.5" thickBot="1" x14ac:dyDescent="0.25">
      <c r="B10" s="40" t="s">
        <v>8</v>
      </c>
      <c r="C10" s="38">
        <v>1269</v>
      </c>
      <c r="D10" s="39">
        <v>252</v>
      </c>
      <c r="E10" s="38">
        <v>1979</v>
      </c>
      <c r="F10" s="36">
        <v>558</v>
      </c>
      <c r="G10" s="38">
        <v>3248</v>
      </c>
      <c r="H10" s="39">
        <v>810</v>
      </c>
    </row>
    <row r="11" spans="2:8" ht="13.5" thickBot="1" x14ac:dyDescent="0.25">
      <c r="B11" s="40"/>
      <c r="C11" s="306" t="s">
        <v>73</v>
      </c>
      <c r="D11" s="307"/>
      <c r="E11" s="307"/>
      <c r="F11" s="307"/>
      <c r="G11" s="307"/>
      <c r="H11" s="308"/>
    </row>
    <row r="12" spans="2:8" ht="13.5" thickBot="1" x14ac:dyDescent="0.25">
      <c r="B12" s="35" t="s">
        <v>69</v>
      </c>
      <c r="C12" s="36">
        <v>78.099999999999994</v>
      </c>
      <c r="D12" s="36">
        <v>62</v>
      </c>
      <c r="E12" s="36">
        <v>30</v>
      </c>
      <c r="F12" s="36">
        <v>28.7</v>
      </c>
      <c r="G12" s="39">
        <v>48.8</v>
      </c>
      <c r="H12" s="39">
        <v>42.1</v>
      </c>
    </row>
    <row r="13" spans="2:8" ht="13.5" thickBot="1" x14ac:dyDescent="0.25">
      <c r="B13" s="35" t="s">
        <v>74</v>
      </c>
      <c r="C13" s="36">
        <v>0</v>
      </c>
      <c r="D13" s="36">
        <v>5.0999999999999996</v>
      </c>
      <c r="E13" s="36">
        <v>0</v>
      </c>
      <c r="F13" s="36">
        <v>2.1</v>
      </c>
      <c r="G13" s="39">
        <v>0</v>
      </c>
      <c r="H13" s="39">
        <v>3.3</v>
      </c>
    </row>
    <row r="14" spans="2:8" ht="13.5" thickBot="1" x14ac:dyDescent="0.25">
      <c r="B14" s="35" t="s">
        <v>70</v>
      </c>
      <c r="C14" s="36">
        <v>4</v>
      </c>
      <c r="D14" s="36">
        <v>5.5</v>
      </c>
      <c r="E14" s="36">
        <v>4.3</v>
      </c>
      <c r="F14" s="36">
        <v>6.2</v>
      </c>
      <c r="G14" s="39">
        <v>4.2</v>
      </c>
      <c r="H14" s="39">
        <v>5.9</v>
      </c>
    </row>
    <row r="15" spans="2:8" ht="13.5" thickBot="1" x14ac:dyDescent="0.25">
      <c r="B15" s="35" t="s">
        <v>71</v>
      </c>
      <c r="C15" s="36">
        <v>13</v>
      </c>
      <c r="D15" s="36">
        <v>16.399999999999999</v>
      </c>
      <c r="E15" s="36">
        <v>58.9</v>
      </c>
      <c r="F15" s="36">
        <v>46.5</v>
      </c>
      <c r="G15" s="39">
        <v>40.9</v>
      </c>
      <c r="H15" s="39">
        <v>34.4</v>
      </c>
    </row>
    <row r="16" spans="2:8" ht="13.5" thickBot="1" x14ac:dyDescent="0.25">
      <c r="B16" s="35" t="s">
        <v>72</v>
      </c>
      <c r="C16" s="36">
        <v>4.9000000000000004</v>
      </c>
      <c r="D16" s="36">
        <v>11</v>
      </c>
      <c r="E16" s="36">
        <v>6.9</v>
      </c>
      <c r="F16" s="36">
        <v>16.399999999999999</v>
      </c>
      <c r="G16" s="39">
        <v>6.1</v>
      </c>
      <c r="H16" s="39">
        <v>14.3</v>
      </c>
    </row>
    <row r="17" spans="2:8" ht="13.5" thickBot="1" x14ac:dyDescent="0.25">
      <c r="B17" s="40" t="s">
        <v>8</v>
      </c>
      <c r="C17" s="39">
        <v>100</v>
      </c>
      <c r="D17" s="39">
        <v>100</v>
      </c>
      <c r="E17" s="39">
        <v>100</v>
      </c>
      <c r="F17" s="39">
        <v>100</v>
      </c>
      <c r="G17" s="39">
        <v>100</v>
      </c>
      <c r="H17" s="39">
        <v>100</v>
      </c>
    </row>
    <row r="18" spans="2:8" x14ac:dyDescent="0.2">
      <c r="B18" s="19" t="s">
        <v>43</v>
      </c>
    </row>
  </sheetData>
  <mergeCells count="6">
    <mergeCell ref="C11:H11"/>
    <mergeCell ref="B3:B5"/>
    <mergeCell ref="C3:D3"/>
    <mergeCell ref="E3:F3"/>
    <mergeCell ref="G3:H3"/>
    <mergeCell ref="C5:H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J29"/>
  <sheetViews>
    <sheetView workbookViewId="0">
      <selection activeCell="M34" sqref="M34"/>
    </sheetView>
  </sheetViews>
  <sheetFormatPr defaultColWidth="8.85546875" defaultRowHeight="12.75" x14ac:dyDescent="0.2"/>
  <cols>
    <col min="1" max="1" width="8.85546875" style="1"/>
    <col min="2" max="2" width="12.7109375" style="1" customWidth="1"/>
    <col min="3" max="3" width="8.85546875" style="1"/>
    <col min="4" max="4" width="9.28515625" style="1" customWidth="1"/>
    <col min="5" max="16384" width="8.85546875" style="1"/>
  </cols>
  <sheetData>
    <row r="2" spans="2:10" ht="13.5" thickBot="1" x14ac:dyDescent="0.25">
      <c r="B2" s="2" t="s">
        <v>334</v>
      </c>
    </row>
    <row r="3" spans="2:10" ht="13.5" thickBot="1" x14ac:dyDescent="0.25">
      <c r="B3" s="317" t="s">
        <v>44</v>
      </c>
      <c r="C3" s="320" t="s">
        <v>335</v>
      </c>
      <c r="D3" s="321"/>
      <c r="E3" s="278" t="s">
        <v>336</v>
      </c>
      <c r="F3" s="279"/>
      <c r="G3" s="279"/>
      <c r="H3" s="279"/>
      <c r="I3" s="279"/>
      <c r="J3" s="277"/>
    </row>
    <row r="4" spans="2:10" ht="13.5" thickBot="1" x14ac:dyDescent="0.25">
      <c r="B4" s="318"/>
      <c r="C4" s="322"/>
      <c r="D4" s="323"/>
      <c r="E4" s="278" t="s">
        <v>0</v>
      </c>
      <c r="F4" s="277"/>
      <c r="G4" s="278" t="s">
        <v>1</v>
      </c>
      <c r="H4" s="277"/>
      <c r="I4" s="278" t="s">
        <v>337</v>
      </c>
      <c r="J4" s="277"/>
    </row>
    <row r="5" spans="2:10" x14ac:dyDescent="0.2">
      <c r="B5" s="318"/>
      <c r="C5" s="324" t="s">
        <v>338</v>
      </c>
      <c r="D5" s="255" t="s">
        <v>339</v>
      </c>
      <c r="E5" s="273" t="s">
        <v>338</v>
      </c>
      <c r="F5" s="273" t="s">
        <v>340</v>
      </c>
      <c r="G5" s="273" t="s">
        <v>338</v>
      </c>
      <c r="H5" s="273" t="s">
        <v>340</v>
      </c>
      <c r="I5" s="273" t="s">
        <v>338</v>
      </c>
      <c r="J5" s="273" t="s">
        <v>340</v>
      </c>
    </row>
    <row r="6" spans="2:10" ht="13.5" thickBot="1" x14ac:dyDescent="0.25">
      <c r="B6" s="318"/>
      <c r="C6" s="325"/>
      <c r="D6" s="256" t="s">
        <v>341</v>
      </c>
      <c r="E6" s="325"/>
      <c r="F6" s="325"/>
      <c r="G6" s="325"/>
      <c r="H6" s="325"/>
      <c r="I6" s="325"/>
      <c r="J6" s="325"/>
    </row>
    <row r="7" spans="2:10" ht="13.5" thickBot="1" x14ac:dyDescent="0.25">
      <c r="B7" s="319"/>
      <c r="C7" s="276">
        <v>2002</v>
      </c>
      <c r="D7" s="279"/>
      <c r="E7" s="279"/>
      <c r="F7" s="279"/>
      <c r="G7" s="279"/>
      <c r="H7" s="279"/>
      <c r="I7" s="279"/>
      <c r="J7" s="277"/>
    </row>
    <row r="8" spans="2:10" ht="26.25" thickBot="1" x14ac:dyDescent="0.25">
      <c r="B8" s="13" t="s">
        <v>49</v>
      </c>
      <c r="C8" s="14">
        <v>1005</v>
      </c>
      <c r="D8" s="15">
        <v>82.6</v>
      </c>
      <c r="E8" s="15">
        <v>129</v>
      </c>
      <c r="F8" s="15">
        <v>60.9</v>
      </c>
      <c r="G8" s="15">
        <v>83</v>
      </c>
      <c r="H8" s="15">
        <v>39.1</v>
      </c>
      <c r="I8" s="15">
        <v>212</v>
      </c>
      <c r="J8" s="15">
        <v>17.399999999999999</v>
      </c>
    </row>
    <row r="9" spans="2:10" ht="13.5" thickBot="1" x14ac:dyDescent="0.25">
      <c r="B9" s="13" t="s">
        <v>50</v>
      </c>
      <c r="C9" s="14">
        <v>1093</v>
      </c>
      <c r="D9" s="15">
        <v>72.599999999999994</v>
      </c>
      <c r="E9" s="15">
        <v>180</v>
      </c>
      <c r="F9" s="15">
        <v>43.6</v>
      </c>
      <c r="G9" s="15">
        <v>233</v>
      </c>
      <c r="H9" s="15">
        <v>56.4</v>
      </c>
      <c r="I9" s="15">
        <v>413</v>
      </c>
      <c r="J9" s="15">
        <v>27.4</v>
      </c>
    </row>
    <row r="10" spans="2:10" ht="26.25" thickBot="1" x14ac:dyDescent="0.25">
      <c r="B10" s="13" t="s">
        <v>51</v>
      </c>
      <c r="C10" s="15">
        <v>194</v>
      </c>
      <c r="D10" s="15">
        <v>78.5</v>
      </c>
      <c r="E10" s="15">
        <v>30</v>
      </c>
      <c r="F10" s="15">
        <v>56.6</v>
      </c>
      <c r="G10" s="15">
        <v>23</v>
      </c>
      <c r="H10" s="15">
        <v>43.5</v>
      </c>
      <c r="I10" s="15">
        <v>53</v>
      </c>
      <c r="J10" s="15">
        <v>21.5</v>
      </c>
    </row>
    <row r="11" spans="2:10" ht="13.5" thickBot="1" x14ac:dyDescent="0.25">
      <c r="B11" s="13" t="s">
        <v>52</v>
      </c>
      <c r="C11" s="15">
        <v>556</v>
      </c>
      <c r="D11" s="15">
        <v>81.8</v>
      </c>
      <c r="E11" s="15">
        <v>65</v>
      </c>
      <c r="F11" s="15">
        <v>52.7</v>
      </c>
      <c r="G11" s="15">
        <v>58</v>
      </c>
      <c r="H11" s="15">
        <v>47.3</v>
      </c>
      <c r="I11" s="15">
        <v>124</v>
      </c>
      <c r="J11" s="15">
        <v>18.2</v>
      </c>
    </row>
    <row r="12" spans="2:10" ht="26.25" thickBot="1" x14ac:dyDescent="0.25">
      <c r="B12" s="13" t="s">
        <v>53</v>
      </c>
      <c r="C12" s="14">
        <v>1637</v>
      </c>
      <c r="D12" s="15">
        <v>79.099999999999994</v>
      </c>
      <c r="E12" s="15">
        <v>175</v>
      </c>
      <c r="F12" s="15">
        <v>40.5</v>
      </c>
      <c r="G12" s="15">
        <v>258</v>
      </c>
      <c r="H12" s="15">
        <v>59.5</v>
      </c>
      <c r="I12" s="15">
        <v>433</v>
      </c>
      <c r="J12" s="15">
        <v>20.9</v>
      </c>
    </row>
    <row r="13" spans="2:10" ht="13.5" thickBot="1" x14ac:dyDescent="0.25">
      <c r="B13" s="13" t="s">
        <v>54</v>
      </c>
      <c r="C13" s="15">
        <v>618</v>
      </c>
      <c r="D13" s="15">
        <v>80.599999999999994</v>
      </c>
      <c r="E13" s="15">
        <v>68</v>
      </c>
      <c r="F13" s="15">
        <v>45.5</v>
      </c>
      <c r="G13" s="15">
        <v>81</v>
      </c>
      <c r="H13" s="15">
        <v>54.5</v>
      </c>
      <c r="I13" s="15">
        <v>149</v>
      </c>
      <c r="J13" s="15">
        <v>19.399999999999999</v>
      </c>
    </row>
    <row r="14" spans="2:10" ht="13.5" thickBot="1" x14ac:dyDescent="0.25">
      <c r="B14" s="13" t="s">
        <v>55</v>
      </c>
      <c r="C14" s="14">
        <v>2404</v>
      </c>
      <c r="D14" s="15">
        <v>86.3</v>
      </c>
      <c r="E14" s="15">
        <v>209</v>
      </c>
      <c r="F14" s="15">
        <v>54.7</v>
      </c>
      <c r="G14" s="15">
        <v>173</v>
      </c>
      <c r="H14" s="15">
        <v>45.3</v>
      </c>
      <c r="I14" s="15">
        <v>381</v>
      </c>
      <c r="J14" s="15">
        <v>13.7</v>
      </c>
    </row>
    <row r="15" spans="2:10" ht="13.5" thickBot="1" x14ac:dyDescent="0.25">
      <c r="B15" s="13" t="s">
        <v>56</v>
      </c>
      <c r="C15" s="15">
        <v>652</v>
      </c>
      <c r="D15" s="15">
        <v>81.400000000000006</v>
      </c>
      <c r="E15" s="15">
        <v>76</v>
      </c>
      <c r="F15" s="15">
        <v>50.7</v>
      </c>
      <c r="G15" s="15">
        <v>74</v>
      </c>
      <c r="H15" s="15">
        <v>49.3</v>
      </c>
      <c r="I15" s="15">
        <v>149</v>
      </c>
      <c r="J15" s="15">
        <v>18.600000000000001</v>
      </c>
    </row>
    <row r="16" spans="2:10" ht="13.5" thickBot="1" x14ac:dyDescent="0.25">
      <c r="B16" s="13" t="s">
        <v>57</v>
      </c>
      <c r="C16" s="15">
        <v>876</v>
      </c>
      <c r="D16" s="15">
        <v>78.099999999999994</v>
      </c>
      <c r="E16" s="15">
        <v>101</v>
      </c>
      <c r="F16" s="15">
        <v>41.2</v>
      </c>
      <c r="G16" s="15">
        <v>144</v>
      </c>
      <c r="H16" s="15">
        <v>58.8</v>
      </c>
      <c r="I16" s="15">
        <v>245</v>
      </c>
      <c r="J16" s="15">
        <v>21.9</v>
      </c>
    </row>
    <row r="17" spans="2:10" ht="13.5" thickBot="1" x14ac:dyDescent="0.25">
      <c r="B17" s="18" t="s">
        <v>58</v>
      </c>
      <c r="C17" s="16">
        <v>9035</v>
      </c>
      <c r="D17" s="17">
        <v>81.7</v>
      </c>
      <c r="E17" s="16">
        <v>1032</v>
      </c>
      <c r="F17" s="17">
        <v>47.8</v>
      </c>
      <c r="G17" s="16">
        <v>1127</v>
      </c>
      <c r="H17" s="17">
        <v>52.2</v>
      </c>
      <c r="I17" s="16">
        <v>2159</v>
      </c>
      <c r="J17" s="17">
        <v>19.3</v>
      </c>
    </row>
    <row r="18" spans="2:10" ht="13.5" thickBot="1" x14ac:dyDescent="0.25">
      <c r="B18" s="257"/>
      <c r="C18" s="276">
        <v>2024</v>
      </c>
      <c r="D18" s="279"/>
      <c r="E18" s="279"/>
      <c r="F18" s="279"/>
      <c r="G18" s="279"/>
      <c r="H18" s="279"/>
      <c r="I18" s="279"/>
      <c r="J18" s="277"/>
    </row>
    <row r="19" spans="2:10" ht="26.25" thickBot="1" x14ac:dyDescent="0.25">
      <c r="B19" s="13" t="s">
        <v>49</v>
      </c>
      <c r="C19" s="14">
        <v>1736</v>
      </c>
      <c r="D19" s="15">
        <v>79.099999999999994</v>
      </c>
      <c r="E19" s="15">
        <v>221</v>
      </c>
      <c r="F19" s="15">
        <v>48.1</v>
      </c>
      <c r="G19" s="15">
        <v>239</v>
      </c>
      <c r="H19" s="15">
        <v>51.9</v>
      </c>
      <c r="I19" s="15">
        <v>460</v>
      </c>
      <c r="J19" s="15">
        <v>20.9</v>
      </c>
    </row>
    <row r="20" spans="2:10" ht="13.5" thickBot="1" x14ac:dyDescent="0.25">
      <c r="B20" s="13" t="s">
        <v>50</v>
      </c>
      <c r="C20" s="14">
        <v>1233</v>
      </c>
      <c r="D20" s="15">
        <v>69.3</v>
      </c>
      <c r="E20" s="15">
        <v>240</v>
      </c>
      <c r="F20" s="15">
        <v>43.9</v>
      </c>
      <c r="G20" s="15">
        <v>307</v>
      </c>
      <c r="H20" s="15">
        <v>56.1</v>
      </c>
      <c r="I20" s="15">
        <v>547</v>
      </c>
      <c r="J20" s="15">
        <v>30.7</v>
      </c>
    </row>
    <row r="21" spans="2:10" ht="26.25" thickBot="1" x14ac:dyDescent="0.25">
      <c r="B21" s="13" t="s">
        <v>51</v>
      </c>
      <c r="C21" s="15">
        <v>290</v>
      </c>
      <c r="D21" s="15">
        <v>74.599999999999994</v>
      </c>
      <c r="E21" s="15">
        <v>51</v>
      </c>
      <c r="F21" s="15">
        <v>51.2</v>
      </c>
      <c r="G21" s="15">
        <v>48</v>
      </c>
      <c r="H21" s="15">
        <v>48.8</v>
      </c>
      <c r="I21" s="15">
        <v>99</v>
      </c>
      <c r="J21" s="15">
        <v>25.4</v>
      </c>
    </row>
    <row r="22" spans="2:10" ht="13.5" thickBot="1" x14ac:dyDescent="0.25">
      <c r="B22" s="13" t="s">
        <v>52</v>
      </c>
      <c r="C22" s="15">
        <v>795</v>
      </c>
      <c r="D22" s="15">
        <v>77.599999999999994</v>
      </c>
      <c r="E22" s="15">
        <v>91</v>
      </c>
      <c r="F22" s="15">
        <v>39.6</v>
      </c>
      <c r="G22" s="15">
        <v>138</v>
      </c>
      <c r="H22" s="15">
        <v>60.4</v>
      </c>
      <c r="I22" s="15">
        <v>229</v>
      </c>
      <c r="J22" s="15">
        <v>22.4</v>
      </c>
    </row>
    <row r="23" spans="2:10" ht="26.25" thickBot="1" x14ac:dyDescent="0.25">
      <c r="B23" s="13" t="s">
        <v>53</v>
      </c>
      <c r="C23" s="14">
        <v>2651</v>
      </c>
      <c r="D23" s="15">
        <v>78.3</v>
      </c>
      <c r="E23" s="15">
        <v>315</v>
      </c>
      <c r="F23" s="15">
        <v>42.8</v>
      </c>
      <c r="G23" s="15">
        <v>421</v>
      </c>
      <c r="H23" s="15">
        <v>57.2</v>
      </c>
      <c r="I23" s="15">
        <v>736</v>
      </c>
      <c r="J23" s="15">
        <v>21.7</v>
      </c>
    </row>
    <row r="24" spans="2:10" ht="13.5" thickBot="1" x14ac:dyDescent="0.25">
      <c r="B24" s="13" t="s">
        <v>54</v>
      </c>
      <c r="C24" s="14">
        <v>1137</v>
      </c>
      <c r="D24" s="15">
        <v>79.400000000000006</v>
      </c>
      <c r="E24" s="15">
        <v>141</v>
      </c>
      <c r="F24" s="15">
        <v>48</v>
      </c>
      <c r="G24" s="15">
        <v>153</v>
      </c>
      <c r="H24" s="15">
        <v>52</v>
      </c>
      <c r="I24" s="15">
        <v>294</v>
      </c>
      <c r="J24" s="15">
        <v>20.6</v>
      </c>
    </row>
    <row r="25" spans="2:10" ht="13.5" thickBot="1" x14ac:dyDescent="0.25">
      <c r="B25" s="13" t="s">
        <v>55</v>
      </c>
      <c r="C25" s="14">
        <v>5021</v>
      </c>
      <c r="D25" s="15">
        <v>84</v>
      </c>
      <c r="E25" s="15">
        <v>471</v>
      </c>
      <c r="F25" s="15">
        <v>49.1</v>
      </c>
      <c r="G25" s="15">
        <v>488</v>
      </c>
      <c r="H25" s="15">
        <v>50.9</v>
      </c>
      <c r="I25" s="15">
        <v>960</v>
      </c>
      <c r="J25" s="15">
        <v>16</v>
      </c>
    </row>
    <row r="26" spans="2:10" ht="13.5" thickBot="1" x14ac:dyDescent="0.25">
      <c r="B26" s="13" t="s">
        <v>56</v>
      </c>
      <c r="C26" s="14">
        <v>1233</v>
      </c>
      <c r="D26" s="15">
        <v>79.900000000000006</v>
      </c>
      <c r="E26" s="15">
        <v>129</v>
      </c>
      <c r="F26" s="15">
        <v>41.7</v>
      </c>
      <c r="G26" s="15">
        <v>180</v>
      </c>
      <c r="H26" s="15">
        <v>58.3</v>
      </c>
      <c r="I26" s="15">
        <v>309</v>
      </c>
      <c r="J26" s="15">
        <v>20.100000000000001</v>
      </c>
    </row>
    <row r="27" spans="2:10" ht="13.5" thickBot="1" x14ac:dyDescent="0.25">
      <c r="B27" s="13" t="s">
        <v>57</v>
      </c>
      <c r="C27" s="14">
        <v>1418</v>
      </c>
      <c r="D27" s="15">
        <v>77.900000000000006</v>
      </c>
      <c r="E27" s="15">
        <v>169</v>
      </c>
      <c r="F27" s="15">
        <v>41.9</v>
      </c>
      <c r="G27" s="15">
        <v>234</v>
      </c>
      <c r="H27" s="15">
        <v>58.1</v>
      </c>
      <c r="I27" s="15">
        <v>403</v>
      </c>
      <c r="J27" s="15">
        <v>22.1</v>
      </c>
    </row>
    <row r="28" spans="2:10" ht="13.5" thickBot="1" x14ac:dyDescent="0.25">
      <c r="B28" s="18" t="s">
        <v>58</v>
      </c>
      <c r="C28" s="16">
        <v>15514</v>
      </c>
      <c r="D28" s="17">
        <v>79.400000000000006</v>
      </c>
      <c r="E28" s="16">
        <v>1828</v>
      </c>
      <c r="F28" s="17">
        <v>45.3</v>
      </c>
      <c r="G28" s="16">
        <v>2209</v>
      </c>
      <c r="H28" s="17">
        <v>54.7</v>
      </c>
      <c r="I28" s="16">
        <v>4037</v>
      </c>
      <c r="J28" s="17">
        <v>20.6</v>
      </c>
    </row>
    <row r="29" spans="2:10" ht="25.5" x14ac:dyDescent="0.2">
      <c r="B29" s="106" t="s">
        <v>342</v>
      </c>
    </row>
  </sheetData>
  <mergeCells count="15">
    <mergeCell ref="C18:J18"/>
    <mergeCell ref="B3:B7"/>
    <mergeCell ref="C3:D4"/>
    <mergeCell ref="E3:J3"/>
    <mergeCell ref="E4:F4"/>
    <mergeCell ref="G4:H4"/>
    <mergeCell ref="I4:J4"/>
    <mergeCell ref="C5:C6"/>
    <mergeCell ref="E5:E6"/>
    <mergeCell ref="F5:F6"/>
    <mergeCell ref="G5:G6"/>
    <mergeCell ref="H5:H6"/>
    <mergeCell ref="I5:I6"/>
    <mergeCell ref="J5:J6"/>
    <mergeCell ref="C7:J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J9"/>
  <sheetViews>
    <sheetView workbookViewId="0">
      <selection activeCell="B3" sqref="B3:J8"/>
    </sheetView>
  </sheetViews>
  <sheetFormatPr defaultColWidth="8.85546875" defaultRowHeight="14.25" x14ac:dyDescent="0.2"/>
  <cols>
    <col min="1" max="1" width="8.85546875" style="126"/>
    <col min="2" max="2" width="20.140625" style="126" customWidth="1"/>
    <col min="3" max="9" width="8.85546875" style="126"/>
    <col min="10" max="10" width="11.28515625" style="126" customWidth="1"/>
    <col min="11" max="16384" width="8.85546875" style="126"/>
  </cols>
  <sheetData>
    <row r="2" spans="2:10" ht="15" x14ac:dyDescent="0.25">
      <c r="B2" s="258" t="s">
        <v>343</v>
      </c>
    </row>
    <row r="3" spans="2:10" x14ac:dyDescent="0.2">
      <c r="B3" s="287" t="s">
        <v>112</v>
      </c>
      <c r="C3" s="289">
        <v>2002</v>
      </c>
      <c r="D3" s="290"/>
      <c r="E3" s="290"/>
      <c r="F3" s="291"/>
      <c r="G3" s="289">
        <v>2024</v>
      </c>
      <c r="H3" s="290"/>
      <c r="I3" s="290"/>
      <c r="J3" s="291"/>
    </row>
    <row r="4" spans="2:10" x14ac:dyDescent="0.2">
      <c r="B4" s="296"/>
      <c r="C4" s="82" t="s">
        <v>19</v>
      </c>
      <c r="D4" s="82"/>
      <c r="E4" s="82" t="s">
        <v>145</v>
      </c>
      <c r="F4" s="82"/>
      <c r="G4" s="82" t="s">
        <v>19</v>
      </c>
      <c r="H4" s="82"/>
      <c r="I4" s="82" t="s">
        <v>145</v>
      </c>
      <c r="J4" s="82"/>
    </row>
    <row r="5" spans="2:10" x14ac:dyDescent="0.2">
      <c r="B5" s="288"/>
      <c r="C5" s="82" t="s">
        <v>338</v>
      </c>
      <c r="D5" s="82" t="s">
        <v>344</v>
      </c>
      <c r="E5" s="82" t="s">
        <v>338</v>
      </c>
      <c r="F5" s="82" t="s">
        <v>344</v>
      </c>
      <c r="G5" s="82" t="s">
        <v>338</v>
      </c>
      <c r="H5" s="82" t="s">
        <v>344</v>
      </c>
      <c r="I5" s="82" t="s">
        <v>338</v>
      </c>
      <c r="J5" s="82" t="s">
        <v>344</v>
      </c>
    </row>
    <row r="6" spans="2:10" x14ac:dyDescent="0.2">
      <c r="B6" s="48" t="s">
        <v>0</v>
      </c>
      <c r="C6" s="263">
        <v>576.17000000000007</v>
      </c>
      <c r="D6" s="48">
        <v>49.9</v>
      </c>
      <c r="E6" s="263">
        <v>465.61</v>
      </c>
      <c r="F6" s="48">
        <v>52.8</v>
      </c>
      <c r="G6" s="263">
        <v>778.19600000000003</v>
      </c>
      <c r="H6" s="48">
        <v>47.5</v>
      </c>
      <c r="I6" s="263">
        <v>1049.9100000000001</v>
      </c>
      <c r="J6" s="85">
        <v>43.77</v>
      </c>
    </row>
    <row r="7" spans="2:10" x14ac:dyDescent="0.2">
      <c r="B7" s="48" t="s">
        <v>1</v>
      </c>
      <c r="C7" s="263">
        <v>514.49040000000002</v>
      </c>
      <c r="D7" s="48">
        <v>50.1</v>
      </c>
      <c r="E7" s="263">
        <v>625.4171</v>
      </c>
      <c r="F7" s="48">
        <v>47.2</v>
      </c>
      <c r="G7" s="263">
        <v>860.16099999999994</v>
      </c>
      <c r="H7" s="48">
        <v>52.5</v>
      </c>
      <c r="I7" s="263">
        <v>1349</v>
      </c>
      <c r="J7" s="85">
        <v>56.23</v>
      </c>
    </row>
    <row r="8" spans="2:10" x14ac:dyDescent="0.2">
      <c r="B8" s="50" t="s">
        <v>337</v>
      </c>
      <c r="C8" s="264">
        <v>1090.6600000000001</v>
      </c>
      <c r="D8" s="50">
        <v>51.4</v>
      </c>
      <c r="E8" s="264">
        <v>1091.027</v>
      </c>
      <c r="F8" s="50">
        <v>48.6</v>
      </c>
      <c r="G8" s="264">
        <v>1638.36</v>
      </c>
      <c r="H8" s="90">
        <v>40.58</v>
      </c>
      <c r="I8" s="264">
        <v>2398.91</v>
      </c>
      <c r="J8" s="90">
        <v>59.42</v>
      </c>
    </row>
    <row r="9" spans="2:10" x14ac:dyDescent="0.2">
      <c r="B9" s="20" t="s">
        <v>43</v>
      </c>
    </row>
  </sheetData>
  <mergeCells count="3">
    <mergeCell ref="B3:B5"/>
    <mergeCell ref="C3:F3"/>
    <mergeCell ref="G3:J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D14"/>
  <sheetViews>
    <sheetView workbookViewId="0">
      <selection activeCell="B3" sqref="B3:D3"/>
    </sheetView>
  </sheetViews>
  <sheetFormatPr defaultColWidth="8.85546875" defaultRowHeight="12.75" x14ac:dyDescent="0.2"/>
  <cols>
    <col min="1" max="1" width="8.85546875" style="1"/>
    <col min="2" max="3" width="13" style="1" customWidth="1"/>
    <col min="4" max="4" width="22.140625" style="1" bestFit="1" customWidth="1"/>
    <col min="5" max="16384" width="8.85546875" style="1"/>
  </cols>
  <sheetData>
    <row r="2" spans="2:4" x14ac:dyDescent="0.2">
      <c r="B2" s="2" t="s">
        <v>345</v>
      </c>
    </row>
    <row r="3" spans="2:4" x14ac:dyDescent="0.2">
      <c r="B3" s="82" t="s">
        <v>44</v>
      </c>
      <c r="C3" s="82" t="s">
        <v>338</v>
      </c>
      <c r="D3" s="82" t="s">
        <v>346</v>
      </c>
    </row>
    <row r="4" spans="2:4" x14ac:dyDescent="0.2">
      <c r="B4" s="48" t="s">
        <v>49</v>
      </c>
      <c r="C4" s="120">
        <v>548</v>
      </c>
      <c r="D4" s="48">
        <v>3.3</v>
      </c>
    </row>
    <row r="5" spans="2:4" x14ac:dyDescent="0.2">
      <c r="B5" s="48" t="s">
        <v>50</v>
      </c>
      <c r="C5" s="120">
        <v>1057</v>
      </c>
      <c r="D5" s="48">
        <v>3.8</v>
      </c>
    </row>
    <row r="6" spans="2:4" x14ac:dyDescent="0.2">
      <c r="B6" s="48" t="s">
        <v>51</v>
      </c>
      <c r="C6" s="120">
        <v>257</v>
      </c>
      <c r="D6" s="48">
        <v>3.5</v>
      </c>
    </row>
    <row r="7" spans="2:4" x14ac:dyDescent="0.2">
      <c r="B7" s="48" t="s">
        <v>52</v>
      </c>
      <c r="C7" s="120">
        <v>367</v>
      </c>
      <c r="D7" s="48">
        <v>3.3</v>
      </c>
    </row>
    <row r="8" spans="2:4" x14ac:dyDescent="0.2">
      <c r="B8" s="48" t="s">
        <v>53</v>
      </c>
      <c r="C8" s="120">
        <v>989</v>
      </c>
      <c r="D8" s="48">
        <v>4.4000000000000004</v>
      </c>
    </row>
    <row r="9" spans="2:4" x14ac:dyDescent="0.2">
      <c r="B9" s="48" t="s">
        <v>54</v>
      </c>
      <c r="C9" s="120">
        <v>415</v>
      </c>
      <c r="D9" s="48">
        <v>3.6</v>
      </c>
    </row>
    <row r="10" spans="2:4" x14ac:dyDescent="0.2">
      <c r="B10" s="48" t="s">
        <v>55</v>
      </c>
      <c r="C10" s="120">
        <v>1113</v>
      </c>
      <c r="D10" s="48">
        <v>3.3</v>
      </c>
    </row>
    <row r="11" spans="2:4" x14ac:dyDescent="0.2">
      <c r="B11" s="48" t="s">
        <v>56</v>
      </c>
      <c r="C11" s="120">
        <v>470</v>
      </c>
      <c r="D11" s="48">
        <v>4</v>
      </c>
    </row>
    <row r="12" spans="2:4" x14ac:dyDescent="0.2">
      <c r="B12" s="48" t="s">
        <v>57</v>
      </c>
      <c r="C12" s="120">
        <v>804</v>
      </c>
      <c r="D12" s="48">
        <v>3.9</v>
      </c>
    </row>
    <row r="13" spans="2:4" x14ac:dyDescent="0.2">
      <c r="B13" s="50" t="s">
        <v>58</v>
      </c>
      <c r="C13" s="84">
        <v>6020</v>
      </c>
      <c r="D13" s="50">
        <v>3.7</v>
      </c>
    </row>
    <row r="14" spans="2:4" x14ac:dyDescent="0.2">
      <c r="B14" s="20" t="s">
        <v>100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H16"/>
  <sheetViews>
    <sheetView workbookViewId="0">
      <selection activeCell="I21" sqref="I21"/>
    </sheetView>
  </sheetViews>
  <sheetFormatPr defaultColWidth="8.85546875" defaultRowHeight="12.75" x14ac:dyDescent="0.2"/>
  <cols>
    <col min="1" max="1" width="8.85546875" style="1"/>
    <col min="2" max="2" width="14.28515625" style="1" customWidth="1"/>
    <col min="3" max="3" width="8.85546875" style="1"/>
    <col min="4" max="4" width="10.42578125" style="1" bestFit="1" customWidth="1"/>
    <col min="5" max="6" width="8.85546875" style="1"/>
    <col min="7" max="7" width="10.42578125" style="1" bestFit="1" customWidth="1"/>
    <col min="8" max="16384" width="8.85546875" style="1"/>
  </cols>
  <sheetData>
    <row r="2" spans="2:8" ht="13.5" thickBot="1" x14ac:dyDescent="0.25">
      <c r="B2" s="2" t="s">
        <v>367</v>
      </c>
    </row>
    <row r="3" spans="2:8" ht="13.5" thickBot="1" x14ac:dyDescent="0.25">
      <c r="B3" s="326" t="s">
        <v>368</v>
      </c>
      <c r="C3" s="329">
        <v>2003</v>
      </c>
      <c r="D3" s="330"/>
      <c r="E3" s="331"/>
      <c r="F3" s="332">
        <v>2024</v>
      </c>
      <c r="G3" s="330"/>
      <c r="H3" s="331"/>
    </row>
    <row r="4" spans="2:8" ht="26.25" thickBot="1" x14ac:dyDescent="0.25">
      <c r="B4" s="327"/>
      <c r="C4" s="329" t="s">
        <v>369</v>
      </c>
      <c r="D4" s="331"/>
      <c r="E4" s="261" t="s">
        <v>276</v>
      </c>
      <c r="F4" s="329" t="s">
        <v>369</v>
      </c>
      <c r="G4" s="331"/>
      <c r="H4" s="261" t="s">
        <v>276</v>
      </c>
    </row>
    <row r="5" spans="2:8" ht="13.5" thickBot="1" x14ac:dyDescent="0.25">
      <c r="B5" s="328"/>
      <c r="C5" s="262" t="s">
        <v>338</v>
      </c>
      <c r="D5" s="262" t="s">
        <v>340</v>
      </c>
      <c r="E5" s="262" t="s">
        <v>338</v>
      </c>
      <c r="F5" s="262" t="s">
        <v>338</v>
      </c>
      <c r="G5" s="262" t="s">
        <v>340</v>
      </c>
      <c r="H5" s="262" t="s">
        <v>338</v>
      </c>
    </row>
    <row r="6" spans="2:8" ht="13.5" thickBot="1" x14ac:dyDescent="0.25">
      <c r="B6" s="65" t="s">
        <v>49</v>
      </c>
      <c r="C6" s="23">
        <v>46</v>
      </c>
      <c r="D6" s="23">
        <v>14.1</v>
      </c>
      <c r="E6" s="23">
        <v>375</v>
      </c>
      <c r="F6" s="23">
        <v>76</v>
      </c>
      <c r="G6" s="23">
        <v>12</v>
      </c>
      <c r="H6" s="23">
        <v>828</v>
      </c>
    </row>
    <row r="7" spans="2:8" ht="13.5" thickBot="1" x14ac:dyDescent="0.25">
      <c r="B7" s="65" t="s">
        <v>50</v>
      </c>
      <c r="C7" s="23">
        <v>52</v>
      </c>
      <c r="D7" s="23">
        <v>15.9</v>
      </c>
      <c r="E7" s="23">
        <v>585</v>
      </c>
      <c r="F7" s="23">
        <v>92</v>
      </c>
      <c r="G7" s="23">
        <v>14.5</v>
      </c>
      <c r="H7" s="23">
        <v>724</v>
      </c>
    </row>
    <row r="8" spans="2:8" ht="13.5" thickBot="1" x14ac:dyDescent="0.25">
      <c r="B8" s="65" t="s">
        <v>51</v>
      </c>
      <c r="C8" s="23">
        <v>8</v>
      </c>
      <c r="D8" s="23">
        <v>2.6</v>
      </c>
      <c r="E8" s="23">
        <v>81</v>
      </c>
      <c r="F8" s="23">
        <v>18</v>
      </c>
      <c r="G8" s="23">
        <v>2.8</v>
      </c>
      <c r="H8" s="23">
        <v>146</v>
      </c>
    </row>
    <row r="9" spans="2:8" ht="13.5" thickBot="1" x14ac:dyDescent="0.25">
      <c r="B9" s="65" t="s">
        <v>52</v>
      </c>
      <c r="C9" s="23">
        <v>15</v>
      </c>
      <c r="D9" s="23">
        <v>4.5999999999999996</v>
      </c>
      <c r="E9" s="23">
        <v>180</v>
      </c>
      <c r="F9" s="23">
        <v>50</v>
      </c>
      <c r="G9" s="23">
        <v>7.8</v>
      </c>
      <c r="H9" s="23">
        <v>287</v>
      </c>
    </row>
    <row r="10" spans="2:8" ht="13.5" thickBot="1" x14ac:dyDescent="0.25">
      <c r="B10" s="65" t="s">
        <v>53</v>
      </c>
      <c r="C10" s="23">
        <v>51</v>
      </c>
      <c r="D10" s="23">
        <v>15.8</v>
      </c>
      <c r="E10" s="23">
        <v>674</v>
      </c>
      <c r="F10" s="23">
        <v>78</v>
      </c>
      <c r="G10" s="23">
        <v>12.2</v>
      </c>
      <c r="H10" s="23">
        <v>990</v>
      </c>
    </row>
    <row r="11" spans="2:8" ht="13.5" thickBot="1" x14ac:dyDescent="0.25">
      <c r="B11" s="65" t="s">
        <v>54</v>
      </c>
      <c r="C11" s="23">
        <v>21</v>
      </c>
      <c r="D11" s="23">
        <v>6.4</v>
      </c>
      <c r="E11" s="23">
        <v>219</v>
      </c>
      <c r="F11" s="23">
        <v>51</v>
      </c>
      <c r="G11" s="23">
        <v>8</v>
      </c>
      <c r="H11" s="23">
        <v>397</v>
      </c>
    </row>
    <row r="12" spans="2:8" ht="13.5" thickBot="1" x14ac:dyDescent="0.25">
      <c r="B12" s="65" t="s">
        <v>55</v>
      </c>
      <c r="C12" s="23">
        <v>95</v>
      </c>
      <c r="D12" s="23">
        <v>29.2</v>
      </c>
      <c r="E12" s="23">
        <v>598</v>
      </c>
      <c r="F12" s="23">
        <v>181</v>
      </c>
      <c r="G12" s="23">
        <v>28.4</v>
      </c>
      <c r="H12" s="79">
        <v>1415</v>
      </c>
    </row>
    <row r="13" spans="2:8" ht="13.5" thickBot="1" x14ac:dyDescent="0.25">
      <c r="B13" s="65" t="s">
        <v>56</v>
      </c>
      <c r="C13" s="23">
        <v>17</v>
      </c>
      <c r="D13" s="23">
        <v>5.2</v>
      </c>
      <c r="E13" s="23">
        <v>217</v>
      </c>
      <c r="F13" s="23">
        <v>43</v>
      </c>
      <c r="G13" s="23">
        <v>6.8</v>
      </c>
      <c r="H13" s="23">
        <v>400</v>
      </c>
    </row>
    <row r="14" spans="2:8" ht="13.5" thickBot="1" x14ac:dyDescent="0.25">
      <c r="B14" s="65" t="s">
        <v>57</v>
      </c>
      <c r="C14" s="23">
        <v>21</v>
      </c>
      <c r="D14" s="23">
        <v>6.4</v>
      </c>
      <c r="E14" s="23">
        <v>362</v>
      </c>
      <c r="F14" s="23">
        <v>48</v>
      </c>
      <c r="G14" s="23">
        <v>7.5</v>
      </c>
      <c r="H14" s="23">
        <v>494</v>
      </c>
    </row>
    <row r="15" spans="2:8" ht="13.5" thickBot="1" x14ac:dyDescent="0.25">
      <c r="B15" s="259" t="s">
        <v>58</v>
      </c>
      <c r="C15" s="260">
        <v>326</v>
      </c>
      <c r="D15" s="260">
        <v>9.9</v>
      </c>
      <c r="E15" s="25">
        <v>3292</v>
      </c>
      <c r="F15" s="260">
        <v>638</v>
      </c>
      <c r="G15" s="260">
        <v>11.1</v>
      </c>
      <c r="H15" s="25">
        <v>5681</v>
      </c>
    </row>
    <row r="16" spans="2:8" x14ac:dyDescent="0.2">
      <c r="B16" s="20" t="s">
        <v>342</v>
      </c>
    </row>
  </sheetData>
  <mergeCells count="5">
    <mergeCell ref="B3:B5"/>
    <mergeCell ref="C3:E3"/>
    <mergeCell ref="F3:H3"/>
    <mergeCell ref="C4:D4"/>
    <mergeCell ref="F4:G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F16"/>
  <sheetViews>
    <sheetView workbookViewId="0">
      <selection activeCell="I18" sqref="I18"/>
    </sheetView>
  </sheetViews>
  <sheetFormatPr defaultColWidth="8.85546875" defaultRowHeight="12.75" x14ac:dyDescent="0.2"/>
  <cols>
    <col min="1" max="3" width="8.85546875" style="1"/>
    <col min="4" max="4" width="10.7109375" style="1" bestFit="1" customWidth="1"/>
    <col min="5" max="5" width="8.85546875" style="1"/>
    <col min="6" max="6" width="10.7109375" style="1" bestFit="1" customWidth="1"/>
    <col min="7" max="16384" width="8.85546875" style="1"/>
  </cols>
  <sheetData>
    <row r="2" spans="2:6" x14ac:dyDescent="0.2">
      <c r="B2" s="2" t="s">
        <v>370</v>
      </c>
    </row>
    <row r="3" spans="2:6" x14ac:dyDescent="0.2">
      <c r="B3" s="287" t="s">
        <v>44</v>
      </c>
      <c r="C3" s="289">
        <v>2024</v>
      </c>
      <c r="D3" s="290"/>
      <c r="E3" s="290"/>
      <c r="F3" s="291"/>
    </row>
    <row r="4" spans="2:6" x14ac:dyDescent="0.2">
      <c r="B4" s="296"/>
      <c r="C4" s="289" t="s">
        <v>0</v>
      </c>
      <c r="D4" s="291"/>
      <c r="E4" s="289" t="s">
        <v>1</v>
      </c>
      <c r="F4" s="291"/>
    </row>
    <row r="5" spans="2:6" x14ac:dyDescent="0.2">
      <c r="B5" s="288"/>
      <c r="C5" s="82" t="s">
        <v>338</v>
      </c>
      <c r="D5" s="82" t="s">
        <v>344</v>
      </c>
      <c r="E5" s="82" t="s">
        <v>338</v>
      </c>
      <c r="F5" s="82" t="s">
        <v>344</v>
      </c>
    </row>
    <row r="6" spans="2:6" x14ac:dyDescent="0.2">
      <c r="B6" s="48" t="s">
        <v>21</v>
      </c>
      <c r="C6" s="120">
        <v>10.4414</v>
      </c>
      <c r="D6" s="85">
        <v>28.28</v>
      </c>
      <c r="E6" s="120">
        <v>35.476500000000001</v>
      </c>
      <c r="F6" s="85">
        <v>71.72</v>
      </c>
    </row>
    <row r="7" spans="2:6" x14ac:dyDescent="0.2">
      <c r="B7" s="48" t="s">
        <v>22</v>
      </c>
      <c r="C7" s="120">
        <v>23.6098</v>
      </c>
      <c r="D7" s="85">
        <v>52.55</v>
      </c>
      <c r="E7" s="120">
        <v>28.051200000000001</v>
      </c>
      <c r="F7" s="85">
        <v>47.45</v>
      </c>
    </row>
    <row r="8" spans="2:6" x14ac:dyDescent="0.2">
      <c r="B8" s="48" t="s">
        <v>23</v>
      </c>
      <c r="C8" s="120">
        <v>2.7448700000000001</v>
      </c>
      <c r="D8" s="85">
        <v>56.86</v>
      </c>
      <c r="E8" s="120">
        <v>5.5663799999999997</v>
      </c>
      <c r="F8" s="85">
        <v>43.14</v>
      </c>
    </row>
    <row r="9" spans="2:6" x14ac:dyDescent="0.2">
      <c r="B9" s="48" t="s">
        <v>24</v>
      </c>
      <c r="C9" s="120">
        <v>5.8053100000000004</v>
      </c>
      <c r="D9" s="85">
        <v>46.04</v>
      </c>
      <c r="E9" s="120">
        <v>9.0096000000000007</v>
      </c>
      <c r="F9" s="85">
        <v>53.96</v>
      </c>
    </row>
    <row r="10" spans="2:6" x14ac:dyDescent="0.2">
      <c r="B10" s="48" t="s">
        <v>25</v>
      </c>
      <c r="C10" s="120">
        <v>14.378500000000001</v>
      </c>
      <c r="D10" s="85">
        <v>56.19</v>
      </c>
      <c r="E10" s="120">
        <v>37.015900000000002</v>
      </c>
      <c r="F10" s="85">
        <v>43.81</v>
      </c>
    </row>
    <row r="11" spans="2:6" x14ac:dyDescent="0.2">
      <c r="B11" s="48" t="s">
        <v>26</v>
      </c>
      <c r="C11" s="120">
        <v>11.753299999999999</v>
      </c>
      <c r="D11" s="85">
        <v>61.51</v>
      </c>
      <c r="E11" s="120">
        <v>9.1228999999999996</v>
      </c>
      <c r="F11" s="85">
        <v>38.49</v>
      </c>
    </row>
    <row r="12" spans="2:6" x14ac:dyDescent="0.2">
      <c r="B12" s="48" t="s">
        <v>27</v>
      </c>
      <c r="C12" s="120">
        <v>37.116599999999998</v>
      </c>
      <c r="D12" s="85">
        <v>51.06</v>
      </c>
      <c r="E12" s="120">
        <v>57.792900000000003</v>
      </c>
      <c r="F12" s="85">
        <v>48.94</v>
      </c>
    </row>
    <row r="13" spans="2:6" x14ac:dyDescent="0.2">
      <c r="B13" s="48" t="s">
        <v>28</v>
      </c>
      <c r="C13" s="120">
        <v>9.1344799999999999</v>
      </c>
      <c r="D13" s="85">
        <v>62.05</v>
      </c>
      <c r="E13" s="120">
        <v>7.8391799999999998</v>
      </c>
      <c r="F13" s="85">
        <v>37.950000000000003</v>
      </c>
    </row>
    <row r="14" spans="2:6" x14ac:dyDescent="0.2">
      <c r="B14" s="48" t="s">
        <v>29</v>
      </c>
      <c r="C14" s="120">
        <v>11.934200000000001</v>
      </c>
      <c r="D14" s="85">
        <v>56.79</v>
      </c>
      <c r="E14" s="120">
        <v>8.8411500000000007</v>
      </c>
      <c r="F14" s="85">
        <v>43.21</v>
      </c>
    </row>
    <row r="15" spans="2:6" x14ac:dyDescent="0.2">
      <c r="B15" s="48" t="s">
        <v>61</v>
      </c>
      <c r="C15" s="120">
        <v>126.91800000000001</v>
      </c>
      <c r="D15" s="85">
        <v>50.96</v>
      </c>
      <c r="E15" s="120">
        <v>198.71600000000001</v>
      </c>
      <c r="F15" s="85">
        <v>49.04</v>
      </c>
    </row>
    <row r="16" spans="2:6" x14ac:dyDescent="0.2">
      <c r="B16" s="20" t="s">
        <v>354</v>
      </c>
    </row>
  </sheetData>
  <mergeCells count="4">
    <mergeCell ref="B3:B5"/>
    <mergeCell ref="C3:F3"/>
    <mergeCell ref="C4:D4"/>
    <mergeCell ref="E4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H17"/>
  <sheetViews>
    <sheetView workbookViewId="0">
      <selection activeCell="C37" sqref="C37"/>
    </sheetView>
  </sheetViews>
  <sheetFormatPr defaultColWidth="8.85546875" defaultRowHeight="15" x14ac:dyDescent="0.25"/>
  <cols>
    <col min="2" max="2" width="14.7109375" customWidth="1"/>
  </cols>
  <sheetData>
    <row r="3" spans="2:8" x14ac:dyDescent="0.25">
      <c r="B3" s="2" t="s">
        <v>254</v>
      </c>
    </row>
    <row r="4" spans="2:8" x14ac:dyDescent="0.25">
      <c r="B4" s="280" t="s">
        <v>44</v>
      </c>
      <c r="C4" s="280">
        <v>2002</v>
      </c>
      <c r="D4" s="280"/>
      <c r="E4" s="280"/>
      <c r="F4" s="280">
        <v>2025</v>
      </c>
      <c r="G4" s="280"/>
      <c r="H4" s="280"/>
    </row>
    <row r="5" spans="2:8" x14ac:dyDescent="0.25">
      <c r="B5" s="280"/>
      <c r="C5" s="149" t="s">
        <v>61</v>
      </c>
      <c r="D5" s="149" t="s">
        <v>62</v>
      </c>
      <c r="E5" s="149" t="s">
        <v>253</v>
      </c>
      <c r="F5" s="149" t="s">
        <v>61</v>
      </c>
      <c r="G5" s="149" t="s">
        <v>62</v>
      </c>
      <c r="H5" s="82" t="s">
        <v>253</v>
      </c>
    </row>
    <row r="6" spans="2:8" x14ac:dyDescent="0.25">
      <c r="B6" s="280"/>
      <c r="C6" s="280" t="s">
        <v>39</v>
      </c>
      <c r="D6" s="280"/>
      <c r="E6" s="148" t="s">
        <v>41</v>
      </c>
      <c r="F6" s="280" t="s">
        <v>39</v>
      </c>
      <c r="G6" s="280"/>
      <c r="H6" s="82" t="s">
        <v>41</v>
      </c>
    </row>
    <row r="7" spans="2:8" x14ac:dyDescent="0.25">
      <c r="B7" s="150" t="s">
        <v>50</v>
      </c>
      <c r="C7" s="151">
        <v>6870</v>
      </c>
      <c r="D7" s="152">
        <v>662</v>
      </c>
      <c r="E7" s="153">
        <f>D7/C7*100</f>
        <v>9.6360989810771471</v>
      </c>
      <c r="F7" s="151">
        <v>7091</v>
      </c>
      <c r="G7" s="154">
        <v>918</v>
      </c>
      <c r="H7" s="155">
        <f>G7/F7*100</f>
        <v>12.94598787195036</v>
      </c>
    </row>
    <row r="8" spans="2:8" x14ac:dyDescent="0.25">
      <c r="B8" s="150" t="s">
        <v>52</v>
      </c>
      <c r="C8" s="151">
        <v>2754</v>
      </c>
      <c r="D8" s="152">
        <v>211</v>
      </c>
      <c r="E8" s="153">
        <f t="shared" ref="E8:E16" si="0">D8/C8*100</f>
        <v>7.6615831517792303</v>
      </c>
      <c r="F8" s="151">
        <v>3040</v>
      </c>
      <c r="G8" s="154">
        <v>339</v>
      </c>
      <c r="H8" s="155">
        <f t="shared" ref="H8:H16" si="1">G8/F8*100</f>
        <v>11.151315789473685</v>
      </c>
    </row>
    <row r="9" spans="2:8" x14ac:dyDescent="0.25">
      <c r="B9" s="150" t="s">
        <v>55</v>
      </c>
      <c r="C9" s="151">
        <v>9314</v>
      </c>
      <c r="D9" s="152">
        <v>604</v>
      </c>
      <c r="E9" s="153">
        <f t="shared" si="0"/>
        <v>6.4848614988189821</v>
      </c>
      <c r="F9" s="151">
        <v>16105</v>
      </c>
      <c r="G9" s="151">
        <v>1640</v>
      </c>
      <c r="H9" s="155">
        <f t="shared" si="1"/>
        <v>10.183172927662216</v>
      </c>
    </row>
    <row r="10" spans="2:8" x14ac:dyDescent="0.25">
      <c r="B10" s="150" t="s">
        <v>53</v>
      </c>
      <c r="C10" s="151">
        <v>9900</v>
      </c>
      <c r="D10" s="152">
        <v>719</v>
      </c>
      <c r="E10" s="153">
        <f t="shared" si="0"/>
        <v>7.2626262626262621</v>
      </c>
      <c r="F10" s="151">
        <v>12232</v>
      </c>
      <c r="G10" s="151">
        <v>1128</v>
      </c>
      <c r="H10" s="155">
        <f t="shared" si="1"/>
        <v>9.2217135382603015</v>
      </c>
    </row>
    <row r="11" spans="2:8" x14ac:dyDescent="0.25">
      <c r="B11" s="150" t="s">
        <v>57</v>
      </c>
      <c r="C11" s="151">
        <v>5205</v>
      </c>
      <c r="D11" s="152">
        <v>417</v>
      </c>
      <c r="E11" s="153">
        <f t="shared" si="0"/>
        <v>8.0115273775216149</v>
      </c>
      <c r="F11" s="151">
        <v>6366</v>
      </c>
      <c r="G11" s="154">
        <v>615</v>
      </c>
      <c r="H11" s="155">
        <f t="shared" si="1"/>
        <v>9.6606974552309133</v>
      </c>
    </row>
    <row r="12" spans="2:8" x14ac:dyDescent="0.25">
      <c r="B12" s="150" t="s">
        <v>56</v>
      </c>
      <c r="C12" s="151">
        <v>3612</v>
      </c>
      <c r="D12" s="152">
        <v>237</v>
      </c>
      <c r="E12" s="153">
        <f t="shared" si="0"/>
        <v>6.5614617940199338</v>
      </c>
      <c r="F12" s="151">
        <v>5076</v>
      </c>
      <c r="G12" s="154">
        <v>465</v>
      </c>
      <c r="H12" s="155">
        <f t="shared" si="1"/>
        <v>9.160756501182032</v>
      </c>
    </row>
    <row r="13" spans="2:8" x14ac:dyDescent="0.25">
      <c r="B13" s="150" t="s">
        <v>51</v>
      </c>
      <c r="C13" s="151">
        <v>1066</v>
      </c>
      <c r="D13" s="152">
        <v>90</v>
      </c>
      <c r="E13" s="153">
        <f t="shared" si="0"/>
        <v>8.4427767354596615</v>
      </c>
      <c r="F13" s="151">
        <v>1379</v>
      </c>
      <c r="G13" s="154">
        <v>153</v>
      </c>
      <c r="H13" s="155">
        <f t="shared" si="1"/>
        <v>11.094996374184191</v>
      </c>
    </row>
    <row r="14" spans="2:8" x14ac:dyDescent="0.25">
      <c r="B14" s="150" t="s">
        <v>54</v>
      </c>
      <c r="C14" s="151">
        <v>2960</v>
      </c>
      <c r="D14" s="152">
        <v>233</v>
      </c>
      <c r="E14" s="153">
        <f t="shared" si="0"/>
        <v>7.8716216216216219</v>
      </c>
      <c r="F14" s="151">
        <v>4184</v>
      </c>
      <c r="G14" s="154">
        <v>409</v>
      </c>
      <c r="H14" s="155">
        <f t="shared" si="1"/>
        <v>9.7753346080305938</v>
      </c>
    </row>
    <row r="15" spans="2:8" x14ac:dyDescent="0.25">
      <c r="B15" s="150" t="s">
        <v>49</v>
      </c>
      <c r="C15" s="151">
        <v>4952</v>
      </c>
      <c r="D15" s="152">
        <v>404</v>
      </c>
      <c r="E15" s="153">
        <f t="shared" si="0"/>
        <v>8.1583198707592892</v>
      </c>
      <c r="F15" s="151">
        <v>7628</v>
      </c>
      <c r="G15" s="154">
        <v>938</v>
      </c>
      <c r="H15" s="155">
        <f t="shared" si="1"/>
        <v>12.296801258521239</v>
      </c>
    </row>
    <row r="16" spans="2:8" x14ac:dyDescent="0.25">
      <c r="B16" s="156" t="s">
        <v>58</v>
      </c>
      <c r="C16" s="157">
        <v>46634</v>
      </c>
      <c r="D16" s="158">
        <v>3577</v>
      </c>
      <c r="E16" s="159">
        <f t="shared" si="0"/>
        <v>7.6703692584809371</v>
      </c>
      <c r="F16" s="157">
        <v>63101</v>
      </c>
      <c r="G16" s="157">
        <v>6605</v>
      </c>
      <c r="H16" s="160">
        <f t="shared" si="1"/>
        <v>10.46734600085577</v>
      </c>
    </row>
    <row r="17" spans="2:2" x14ac:dyDescent="0.25">
      <c r="B17" s="20" t="s">
        <v>64</v>
      </c>
    </row>
  </sheetData>
  <mergeCells count="5">
    <mergeCell ref="B4:B6"/>
    <mergeCell ref="C6:D6"/>
    <mergeCell ref="F6:G6"/>
    <mergeCell ref="C4:E4"/>
    <mergeCell ref="F4:H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F16"/>
  <sheetViews>
    <sheetView workbookViewId="0">
      <selection activeCell="B3" sqref="B3:B5"/>
    </sheetView>
  </sheetViews>
  <sheetFormatPr defaultColWidth="8.85546875" defaultRowHeight="12.75" x14ac:dyDescent="0.2"/>
  <cols>
    <col min="1" max="3" width="8.85546875" style="1"/>
    <col min="4" max="4" width="10.7109375" style="1" bestFit="1" customWidth="1"/>
    <col min="5" max="5" width="8.85546875" style="1"/>
    <col min="6" max="6" width="10.7109375" style="1" bestFit="1" customWidth="1"/>
    <col min="7" max="16384" width="8.85546875" style="1"/>
  </cols>
  <sheetData>
    <row r="2" spans="2:6" x14ac:dyDescent="0.2">
      <c r="B2" s="2" t="s">
        <v>371</v>
      </c>
    </row>
    <row r="3" spans="2:6" x14ac:dyDescent="0.2">
      <c r="B3" s="287" t="s">
        <v>44</v>
      </c>
      <c r="C3" s="289">
        <v>2024</v>
      </c>
      <c r="D3" s="290"/>
      <c r="E3" s="290"/>
      <c r="F3" s="291"/>
    </row>
    <row r="4" spans="2:6" x14ac:dyDescent="0.2">
      <c r="B4" s="296"/>
      <c r="C4" s="289" t="s">
        <v>0</v>
      </c>
      <c r="D4" s="291"/>
      <c r="E4" s="289" t="s">
        <v>1</v>
      </c>
      <c r="F4" s="291"/>
    </row>
    <row r="5" spans="2:6" x14ac:dyDescent="0.2">
      <c r="B5" s="288"/>
      <c r="C5" s="82" t="s">
        <v>338</v>
      </c>
      <c r="D5" s="82" t="s">
        <v>344</v>
      </c>
      <c r="E5" s="82" t="s">
        <v>338</v>
      </c>
      <c r="F5" s="82" t="s">
        <v>344</v>
      </c>
    </row>
    <row r="6" spans="2:6" x14ac:dyDescent="0.2">
      <c r="B6" s="48" t="s">
        <v>21</v>
      </c>
      <c r="C6" s="120">
        <v>21.614000000000001</v>
      </c>
      <c r="D6" s="85">
        <v>28.28</v>
      </c>
      <c r="E6" s="120">
        <v>54.827300000000001</v>
      </c>
      <c r="F6" s="85">
        <v>71.72</v>
      </c>
    </row>
    <row r="7" spans="2:6" x14ac:dyDescent="0.2">
      <c r="B7" s="48" t="s">
        <v>22</v>
      </c>
      <c r="C7" s="120">
        <v>48.427599999999998</v>
      </c>
      <c r="D7" s="85">
        <v>52.55</v>
      </c>
      <c r="E7" s="120">
        <v>43.735700000000001</v>
      </c>
      <c r="F7" s="85">
        <v>47.45</v>
      </c>
    </row>
    <row r="8" spans="2:6" x14ac:dyDescent="0.2">
      <c r="B8" s="48" t="s">
        <v>23</v>
      </c>
      <c r="C8" s="120">
        <v>10.0786</v>
      </c>
      <c r="D8" s="85">
        <v>56.86</v>
      </c>
      <c r="E8" s="120">
        <v>7.6469500000000004</v>
      </c>
      <c r="F8" s="85">
        <v>43.14</v>
      </c>
    </row>
    <row r="9" spans="2:6" x14ac:dyDescent="0.2">
      <c r="B9" s="48" t="s">
        <v>24</v>
      </c>
      <c r="C9" s="120">
        <v>22.9849</v>
      </c>
      <c r="D9" s="85">
        <v>46.04</v>
      </c>
      <c r="E9" s="120">
        <v>26.940899999999999</v>
      </c>
      <c r="F9" s="85">
        <v>53.96</v>
      </c>
    </row>
    <row r="10" spans="2:6" x14ac:dyDescent="0.2">
      <c r="B10" s="48" t="s">
        <v>25</v>
      </c>
      <c r="C10" s="120">
        <v>43.808700000000002</v>
      </c>
      <c r="D10" s="85">
        <v>56.19</v>
      </c>
      <c r="E10" s="120">
        <v>34.152200000000001</v>
      </c>
      <c r="F10" s="85">
        <v>43.81</v>
      </c>
    </row>
    <row r="11" spans="2:6" x14ac:dyDescent="0.2">
      <c r="B11" s="48" t="s">
        <v>26</v>
      </c>
      <c r="C11" s="120">
        <v>31.553000000000001</v>
      </c>
      <c r="D11" s="85">
        <v>61.51</v>
      </c>
      <c r="E11" s="120">
        <v>19.740600000000001</v>
      </c>
      <c r="F11" s="85">
        <v>38.49</v>
      </c>
    </row>
    <row r="12" spans="2:6" x14ac:dyDescent="0.2">
      <c r="B12" s="48" t="s">
        <v>27</v>
      </c>
      <c r="C12" s="120">
        <v>92.483800000000002</v>
      </c>
      <c r="D12" s="85">
        <v>51.06</v>
      </c>
      <c r="E12" s="120">
        <v>88.637200000000007</v>
      </c>
      <c r="F12" s="85">
        <v>48.94</v>
      </c>
    </row>
    <row r="13" spans="2:6" x14ac:dyDescent="0.2">
      <c r="B13" s="48" t="s">
        <v>28</v>
      </c>
      <c r="C13" s="120">
        <v>26.7318</v>
      </c>
      <c r="D13" s="85">
        <v>62.05</v>
      </c>
      <c r="E13" s="120">
        <v>16.349799999999998</v>
      </c>
      <c r="F13" s="85">
        <v>37.950000000000003</v>
      </c>
    </row>
    <row r="14" spans="2:6" x14ac:dyDescent="0.2">
      <c r="B14" s="48" t="s">
        <v>29</v>
      </c>
      <c r="C14" s="120">
        <v>27.322900000000001</v>
      </c>
      <c r="D14" s="85">
        <v>56.79</v>
      </c>
      <c r="E14" s="120">
        <v>20.786000000000001</v>
      </c>
      <c r="F14" s="85">
        <v>43.21</v>
      </c>
    </row>
    <row r="15" spans="2:6" x14ac:dyDescent="0.2">
      <c r="B15" s="48" t="s">
        <v>61</v>
      </c>
      <c r="C15" s="120">
        <v>325.005</v>
      </c>
      <c r="D15" s="85">
        <v>50.96</v>
      </c>
      <c r="E15" s="120">
        <v>312.81700000000001</v>
      </c>
      <c r="F15" s="85">
        <v>49.04</v>
      </c>
    </row>
    <row r="16" spans="2:6" x14ac:dyDescent="0.2">
      <c r="B16" s="20" t="s">
        <v>100</v>
      </c>
    </row>
  </sheetData>
  <mergeCells count="4">
    <mergeCell ref="B3:B5"/>
    <mergeCell ref="C3:F3"/>
    <mergeCell ref="C4:D4"/>
    <mergeCell ref="E4:F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F9"/>
  <sheetViews>
    <sheetView workbookViewId="0">
      <selection activeCell="B14" sqref="B14"/>
    </sheetView>
  </sheetViews>
  <sheetFormatPr defaultColWidth="8.85546875" defaultRowHeight="12.75" x14ac:dyDescent="0.2"/>
  <cols>
    <col min="1" max="1" width="8.85546875" style="1"/>
    <col min="2" max="2" width="16.7109375" style="1" customWidth="1"/>
    <col min="3" max="3" width="8.85546875" style="1"/>
    <col min="4" max="4" width="11.28515625" style="1" bestFit="1" customWidth="1"/>
    <col min="5" max="5" width="8.85546875" style="1"/>
    <col min="6" max="6" width="11.28515625" style="1" bestFit="1" customWidth="1"/>
    <col min="7" max="16384" width="8.85546875" style="1"/>
  </cols>
  <sheetData>
    <row r="2" spans="2:6" x14ac:dyDescent="0.2">
      <c r="B2" s="2" t="s">
        <v>372</v>
      </c>
    </row>
    <row r="3" spans="2:6" x14ac:dyDescent="0.2">
      <c r="B3" s="287" t="s">
        <v>112</v>
      </c>
      <c r="C3" s="289">
        <v>2003</v>
      </c>
      <c r="D3" s="290"/>
      <c r="E3" s="290"/>
      <c r="F3" s="291"/>
    </row>
    <row r="4" spans="2:6" x14ac:dyDescent="0.2">
      <c r="B4" s="296"/>
      <c r="C4" s="289" t="s">
        <v>19</v>
      </c>
      <c r="D4" s="291"/>
      <c r="E4" s="289" t="s">
        <v>145</v>
      </c>
      <c r="F4" s="291"/>
    </row>
    <row r="5" spans="2:6" x14ac:dyDescent="0.2">
      <c r="B5" s="288"/>
      <c r="C5" s="82" t="s">
        <v>338</v>
      </c>
      <c r="D5" s="82" t="s">
        <v>348</v>
      </c>
      <c r="E5" s="82" t="s">
        <v>338</v>
      </c>
      <c r="F5" s="82" t="s">
        <v>348</v>
      </c>
    </row>
    <row r="6" spans="2:6" x14ac:dyDescent="0.2">
      <c r="B6" s="48" t="s">
        <v>0</v>
      </c>
      <c r="C6" s="120">
        <v>48.469700000000003</v>
      </c>
      <c r="D6" s="85">
        <v>38.19</v>
      </c>
      <c r="E6" s="120">
        <v>78.448700000000002</v>
      </c>
      <c r="F6" s="85">
        <v>61.81</v>
      </c>
    </row>
    <row r="7" spans="2:6" x14ac:dyDescent="0.2">
      <c r="B7" s="48" t="s">
        <v>1</v>
      </c>
      <c r="C7" s="120">
        <v>94.794899999999998</v>
      </c>
      <c r="D7" s="85">
        <v>48.7</v>
      </c>
      <c r="E7" s="120">
        <v>101.39100000000001</v>
      </c>
      <c r="F7" s="85">
        <v>51.02</v>
      </c>
    </row>
    <row r="8" spans="2:6" x14ac:dyDescent="0.2">
      <c r="B8" s="48" t="s">
        <v>337</v>
      </c>
      <c r="C8" s="120">
        <v>143.26499999999999</v>
      </c>
      <c r="D8" s="85">
        <v>44</v>
      </c>
      <c r="E8" s="120">
        <v>179.84</v>
      </c>
      <c r="F8" s="85">
        <v>55.23</v>
      </c>
    </row>
    <row r="9" spans="2:6" x14ac:dyDescent="0.2">
      <c r="B9" s="20" t="s">
        <v>354</v>
      </c>
    </row>
  </sheetData>
  <mergeCells count="4">
    <mergeCell ref="B3:B5"/>
    <mergeCell ref="C3:F3"/>
    <mergeCell ref="C4:D4"/>
    <mergeCell ref="E4:F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F9"/>
  <sheetViews>
    <sheetView workbookViewId="0">
      <selection activeCell="F19" sqref="F19"/>
    </sheetView>
  </sheetViews>
  <sheetFormatPr defaultColWidth="8.85546875" defaultRowHeight="12.75" x14ac:dyDescent="0.2"/>
  <cols>
    <col min="1" max="1" width="8.85546875" style="1"/>
    <col min="2" max="2" width="9.28515625" style="1" customWidth="1"/>
    <col min="3" max="3" width="8.85546875" style="1"/>
    <col min="4" max="4" width="11.28515625" style="1" bestFit="1" customWidth="1"/>
    <col min="5" max="5" width="8.85546875" style="1"/>
    <col min="6" max="6" width="11.28515625" style="1" bestFit="1" customWidth="1"/>
    <col min="7" max="16384" width="8.85546875" style="1"/>
  </cols>
  <sheetData>
    <row r="2" spans="2:6" x14ac:dyDescent="0.2">
      <c r="B2" s="2" t="s">
        <v>373</v>
      </c>
    </row>
    <row r="3" spans="2:6" x14ac:dyDescent="0.2">
      <c r="B3" s="287" t="s">
        <v>112</v>
      </c>
      <c r="C3" s="289">
        <v>2024</v>
      </c>
      <c r="D3" s="290"/>
      <c r="E3" s="290"/>
      <c r="F3" s="291"/>
    </row>
    <row r="4" spans="2:6" x14ac:dyDescent="0.2">
      <c r="B4" s="296"/>
      <c r="C4" s="289" t="s">
        <v>19</v>
      </c>
      <c r="D4" s="291"/>
      <c r="E4" s="289" t="s">
        <v>145</v>
      </c>
      <c r="F4" s="291"/>
    </row>
    <row r="5" spans="2:6" x14ac:dyDescent="0.2">
      <c r="B5" s="288"/>
      <c r="C5" s="82" t="s">
        <v>338</v>
      </c>
      <c r="D5" s="82" t="s">
        <v>348</v>
      </c>
      <c r="E5" s="82" t="s">
        <v>338</v>
      </c>
      <c r="F5" s="82" t="s">
        <v>348</v>
      </c>
    </row>
    <row r="6" spans="2:6" x14ac:dyDescent="0.2">
      <c r="B6" s="48" t="s">
        <v>0</v>
      </c>
      <c r="C6" s="120">
        <v>137.25299999999999</v>
      </c>
      <c r="D6" s="85">
        <v>42.23</v>
      </c>
      <c r="E6" s="120">
        <v>187.75200000000001</v>
      </c>
      <c r="F6" s="85">
        <v>57.77</v>
      </c>
    </row>
    <row r="7" spans="2:6" x14ac:dyDescent="0.2">
      <c r="B7" s="48" t="s">
        <v>1</v>
      </c>
      <c r="C7" s="120">
        <v>163.447</v>
      </c>
      <c r="D7" s="85">
        <v>52.25</v>
      </c>
      <c r="E7" s="120">
        <v>149.37</v>
      </c>
      <c r="F7" s="85">
        <v>47.75</v>
      </c>
    </row>
    <row r="8" spans="2:6" x14ac:dyDescent="0.2">
      <c r="B8" s="48" t="s">
        <v>337</v>
      </c>
      <c r="C8" s="120">
        <v>300.7</v>
      </c>
      <c r="D8" s="85">
        <v>47.14</v>
      </c>
      <c r="E8" s="120">
        <v>337.12200000000001</v>
      </c>
      <c r="F8" s="85">
        <v>52.86</v>
      </c>
    </row>
    <row r="9" spans="2:6" x14ac:dyDescent="0.2">
      <c r="B9" s="20" t="s">
        <v>100</v>
      </c>
    </row>
  </sheetData>
  <mergeCells count="4">
    <mergeCell ref="B3:B5"/>
    <mergeCell ref="C3:F3"/>
    <mergeCell ref="C4:D4"/>
    <mergeCell ref="E4:F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H16"/>
  <sheetViews>
    <sheetView workbookViewId="0">
      <selection activeCell="B3" sqref="B3:H5"/>
    </sheetView>
  </sheetViews>
  <sheetFormatPr defaultColWidth="8.85546875" defaultRowHeight="12.75" x14ac:dyDescent="0.2"/>
  <cols>
    <col min="1" max="1" width="8.85546875" style="1"/>
    <col min="2" max="2" width="12.7109375" style="1" customWidth="1"/>
    <col min="3" max="3" width="8.85546875" style="1"/>
    <col min="4" max="4" width="11" style="1" bestFit="1" customWidth="1"/>
    <col min="5" max="6" width="8.85546875" style="1"/>
    <col min="7" max="7" width="11" style="1" bestFit="1" customWidth="1"/>
    <col min="8" max="16384" width="8.85546875" style="1"/>
  </cols>
  <sheetData>
    <row r="2" spans="2:8" ht="13.5" thickBot="1" x14ac:dyDescent="0.25">
      <c r="B2" s="2" t="s">
        <v>365</v>
      </c>
    </row>
    <row r="3" spans="2:8" ht="13.5" thickBot="1" x14ac:dyDescent="0.25">
      <c r="B3" s="326" t="s">
        <v>44</v>
      </c>
      <c r="C3" s="329">
        <v>2003</v>
      </c>
      <c r="D3" s="330"/>
      <c r="E3" s="331"/>
      <c r="F3" s="332">
        <v>2024</v>
      </c>
      <c r="G3" s="330"/>
      <c r="H3" s="331"/>
    </row>
    <row r="4" spans="2:8" ht="26.25" thickBot="1" x14ac:dyDescent="0.25">
      <c r="B4" s="327"/>
      <c r="C4" s="329" t="s">
        <v>366</v>
      </c>
      <c r="D4" s="331"/>
      <c r="E4" s="261" t="s">
        <v>276</v>
      </c>
      <c r="F4" s="329" t="s">
        <v>366</v>
      </c>
      <c r="G4" s="331"/>
      <c r="H4" s="261" t="s">
        <v>276</v>
      </c>
    </row>
    <row r="5" spans="2:8" ht="13.5" thickBot="1" x14ac:dyDescent="0.25">
      <c r="B5" s="328"/>
      <c r="C5" s="262" t="s">
        <v>338</v>
      </c>
      <c r="D5" s="262" t="s">
        <v>348</v>
      </c>
      <c r="E5" s="262" t="s">
        <v>338</v>
      </c>
      <c r="F5" s="262" t="s">
        <v>338</v>
      </c>
      <c r="G5" s="262" t="s">
        <v>348</v>
      </c>
      <c r="H5" s="262" t="s">
        <v>338</v>
      </c>
    </row>
    <row r="6" spans="2:8" ht="15" customHeight="1" thickBot="1" x14ac:dyDescent="0.25">
      <c r="B6" s="65" t="s">
        <v>49</v>
      </c>
      <c r="C6" s="23">
        <v>168</v>
      </c>
      <c r="D6" s="23">
        <v>44.8</v>
      </c>
      <c r="E6" s="23">
        <v>375</v>
      </c>
      <c r="F6" s="23">
        <v>332</v>
      </c>
      <c r="G6" s="23">
        <v>40.1</v>
      </c>
      <c r="H6" s="23">
        <v>828</v>
      </c>
    </row>
    <row r="7" spans="2:8" ht="13.5" thickBot="1" x14ac:dyDescent="0.25">
      <c r="B7" s="65" t="s">
        <v>50</v>
      </c>
      <c r="C7" s="23">
        <v>125</v>
      </c>
      <c r="D7" s="23">
        <v>21.4</v>
      </c>
      <c r="E7" s="23">
        <v>585</v>
      </c>
      <c r="F7" s="23">
        <v>160</v>
      </c>
      <c r="G7" s="23">
        <v>22.1</v>
      </c>
      <c r="H7" s="23">
        <v>724</v>
      </c>
    </row>
    <row r="8" spans="2:8" ht="18.600000000000001" customHeight="1" thickBot="1" x14ac:dyDescent="0.25">
      <c r="B8" s="65" t="s">
        <v>51</v>
      </c>
      <c r="C8" s="23">
        <v>22</v>
      </c>
      <c r="D8" s="23">
        <v>27.2</v>
      </c>
      <c r="E8" s="23">
        <v>81</v>
      </c>
      <c r="F8" s="23">
        <v>50</v>
      </c>
      <c r="G8" s="23">
        <v>34.200000000000003</v>
      </c>
      <c r="H8" s="23">
        <v>146</v>
      </c>
    </row>
    <row r="9" spans="2:8" ht="13.5" thickBot="1" x14ac:dyDescent="0.25">
      <c r="B9" s="65" t="s">
        <v>52</v>
      </c>
      <c r="C9" s="23">
        <v>45</v>
      </c>
      <c r="D9" s="23">
        <v>25</v>
      </c>
      <c r="E9" s="23">
        <v>180</v>
      </c>
      <c r="F9" s="23">
        <v>61</v>
      </c>
      <c r="G9" s="23">
        <v>21.3</v>
      </c>
      <c r="H9" s="23">
        <v>287</v>
      </c>
    </row>
    <row r="10" spans="2:8" ht="26.25" thickBot="1" x14ac:dyDescent="0.25">
      <c r="B10" s="65" t="s">
        <v>53</v>
      </c>
      <c r="C10" s="23">
        <v>143</v>
      </c>
      <c r="D10" s="23">
        <v>21.2</v>
      </c>
      <c r="E10" s="23">
        <v>674</v>
      </c>
      <c r="F10" s="23">
        <v>222</v>
      </c>
      <c r="G10" s="23">
        <v>22.4</v>
      </c>
      <c r="H10" s="23">
        <v>990</v>
      </c>
    </row>
    <row r="11" spans="2:8" ht="13.5" thickBot="1" x14ac:dyDescent="0.25">
      <c r="B11" s="65" t="s">
        <v>54</v>
      </c>
      <c r="C11" s="23">
        <v>45</v>
      </c>
      <c r="D11" s="23">
        <v>20.5</v>
      </c>
      <c r="E11" s="23">
        <v>219</v>
      </c>
      <c r="F11" s="23">
        <v>89</v>
      </c>
      <c r="G11" s="23">
        <v>22.4</v>
      </c>
      <c r="H11" s="23">
        <v>397</v>
      </c>
    </row>
    <row r="12" spans="2:8" ht="13.5" thickBot="1" x14ac:dyDescent="0.25">
      <c r="B12" s="65" t="s">
        <v>55</v>
      </c>
      <c r="C12" s="23">
        <v>237</v>
      </c>
      <c r="D12" s="23">
        <v>39.6</v>
      </c>
      <c r="E12" s="23">
        <v>598</v>
      </c>
      <c r="F12" s="23">
        <v>501</v>
      </c>
      <c r="G12" s="23">
        <v>35.4</v>
      </c>
      <c r="H12" s="79">
        <v>1415</v>
      </c>
    </row>
    <row r="13" spans="2:8" ht="13.5" thickBot="1" x14ac:dyDescent="0.25">
      <c r="B13" s="65" t="s">
        <v>56</v>
      </c>
      <c r="C13" s="23">
        <v>42</v>
      </c>
      <c r="D13" s="23">
        <v>19.399999999999999</v>
      </c>
      <c r="E13" s="23">
        <v>217</v>
      </c>
      <c r="F13" s="23">
        <v>98</v>
      </c>
      <c r="G13" s="23">
        <v>24.5</v>
      </c>
      <c r="H13" s="23">
        <v>400</v>
      </c>
    </row>
    <row r="14" spans="2:8" ht="13.5" thickBot="1" x14ac:dyDescent="0.25">
      <c r="B14" s="65" t="s">
        <v>57</v>
      </c>
      <c r="C14" s="23">
        <v>61</v>
      </c>
      <c r="D14" s="23">
        <v>16.899999999999999</v>
      </c>
      <c r="E14" s="23">
        <v>362</v>
      </c>
      <c r="F14" s="23">
        <v>99</v>
      </c>
      <c r="G14" s="23">
        <v>20</v>
      </c>
      <c r="H14" s="23">
        <v>494</v>
      </c>
    </row>
    <row r="15" spans="2:8" ht="13.5" thickBot="1" x14ac:dyDescent="0.25">
      <c r="B15" s="65" t="s">
        <v>58</v>
      </c>
      <c r="C15" s="23">
        <v>888</v>
      </c>
      <c r="D15" s="23">
        <v>27</v>
      </c>
      <c r="E15" s="79">
        <v>3292</v>
      </c>
      <c r="F15" s="79">
        <v>1613</v>
      </c>
      <c r="G15" s="23">
        <v>28.4</v>
      </c>
      <c r="H15" s="79">
        <v>5681</v>
      </c>
    </row>
    <row r="16" spans="2:8" x14ac:dyDescent="0.2">
      <c r="B16" s="20" t="s">
        <v>342</v>
      </c>
    </row>
  </sheetData>
  <mergeCells count="5">
    <mergeCell ref="B3:B5"/>
    <mergeCell ref="C3:E3"/>
    <mergeCell ref="F3:H3"/>
    <mergeCell ref="C4:D4"/>
    <mergeCell ref="F4:G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3:F17"/>
  <sheetViews>
    <sheetView workbookViewId="0">
      <selection activeCell="L21" sqref="L21"/>
    </sheetView>
  </sheetViews>
  <sheetFormatPr defaultColWidth="8.85546875" defaultRowHeight="12.75" x14ac:dyDescent="0.2"/>
  <cols>
    <col min="1" max="3" width="8.85546875" style="1"/>
    <col min="4" max="4" width="12" style="1" bestFit="1" customWidth="1"/>
    <col min="5" max="16384" width="8.85546875" style="1"/>
  </cols>
  <sheetData>
    <row r="3" spans="2:6" x14ac:dyDescent="0.2">
      <c r="B3" s="2" t="s">
        <v>364</v>
      </c>
    </row>
    <row r="4" spans="2:6" x14ac:dyDescent="0.2">
      <c r="B4" s="287" t="s">
        <v>44</v>
      </c>
      <c r="C4" s="289">
        <v>2003</v>
      </c>
      <c r="D4" s="290"/>
      <c r="E4" s="290"/>
      <c r="F4" s="291"/>
    </row>
    <row r="5" spans="2:6" x14ac:dyDescent="0.2">
      <c r="B5" s="296"/>
      <c r="C5" s="82"/>
      <c r="D5" s="82" t="s">
        <v>0</v>
      </c>
      <c r="E5" s="82"/>
      <c r="F5" s="82" t="s">
        <v>1</v>
      </c>
    </row>
    <row r="6" spans="2:6" x14ac:dyDescent="0.2">
      <c r="B6" s="288"/>
      <c r="C6" s="82" t="s">
        <v>338</v>
      </c>
      <c r="D6" s="82" t="s">
        <v>348</v>
      </c>
      <c r="E6" s="82" t="s">
        <v>338</v>
      </c>
      <c r="F6" s="82" t="s">
        <v>348</v>
      </c>
    </row>
    <row r="7" spans="2:6" x14ac:dyDescent="0.2">
      <c r="B7" s="48" t="s">
        <v>21</v>
      </c>
      <c r="C7" s="120">
        <v>88.137200000000007</v>
      </c>
      <c r="D7" s="85">
        <v>52.6</v>
      </c>
      <c r="E7" s="120">
        <v>79.419499999999999</v>
      </c>
      <c r="F7" s="85">
        <v>47.4</v>
      </c>
    </row>
    <row r="8" spans="2:6" x14ac:dyDescent="0.2">
      <c r="B8" s="48" t="s">
        <v>22</v>
      </c>
      <c r="C8" s="120">
        <v>68.281599999999997</v>
      </c>
      <c r="D8" s="85">
        <v>54.7</v>
      </c>
      <c r="E8" s="120">
        <v>56.558500000000002</v>
      </c>
      <c r="F8" s="85">
        <v>45.3</v>
      </c>
    </row>
    <row r="9" spans="2:6" x14ac:dyDescent="0.2">
      <c r="B9" s="48" t="s">
        <v>23</v>
      </c>
      <c r="C9" s="120">
        <v>11.669700000000001</v>
      </c>
      <c r="D9" s="85">
        <v>51.89</v>
      </c>
      <c r="E9" s="120">
        <v>10.8195</v>
      </c>
      <c r="F9" s="85">
        <v>48.11</v>
      </c>
    </row>
    <row r="10" spans="2:6" x14ac:dyDescent="0.2">
      <c r="B10" s="48" t="s">
        <v>24</v>
      </c>
      <c r="C10" s="120">
        <v>25.665400000000002</v>
      </c>
      <c r="D10" s="85">
        <v>56.8</v>
      </c>
      <c r="E10" s="120">
        <v>19.521899999999999</v>
      </c>
      <c r="F10" s="85">
        <v>43.2</v>
      </c>
    </row>
    <row r="11" spans="2:6" x14ac:dyDescent="0.2">
      <c r="B11" s="48" t="s">
        <v>25</v>
      </c>
      <c r="C11" s="120">
        <v>79.930999999999997</v>
      </c>
      <c r="D11" s="85">
        <v>55.92</v>
      </c>
      <c r="E11" s="120">
        <v>63.006399999999999</v>
      </c>
      <c r="F11" s="85">
        <v>44.08</v>
      </c>
    </row>
    <row r="12" spans="2:6" x14ac:dyDescent="0.2">
      <c r="B12" s="48" t="s">
        <v>26</v>
      </c>
      <c r="C12" s="120">
        <v>26.1755</v>
      </c>
      <c r="D12" s="85">
        <v>58.01</v>
      </c>
      <c r="E12" s="120">
        <v>18.9481</v>
      </c>
      <c r="F12" s="85">
        <v>41.99</v>
      </c>
    </row>
    <row r="13" spans="2:6" x14ac:dyDescent="0.2">
      <c r="B13" s="48" t="s">
        <v>27</v>
      </c>
      <c r="C13" s="120">
        <v>137.44499999999999</v>
      </c>
      <c r="D13" s="85">
        <v>58.06</v>
      </c>
      <c r="E13" s="120">
        <v>99.270600000000002</v>
      </c>
      <c r="F13" s="85">
        <v>41.94</v>
      </c>
    </row>
    <row r="14" spans="2:6" x14ac:dyDescent="0.2">
      <c r="B14" s="48" t="s">
        <v>28</v>
      </c>
      <c r="C14" s="120">
        <v>25.817399999999999</v>
      </c>
      <c r="D14" s="85">
        <v>60.9</v>
      </c>
      <c r="E14" s="120">
        <v>16.575500000000002</v>
      </c>
      <c r="F14" s="85">
        <v>39.1</v>
      </c>
    </row>
    <row r="15" spans="2:6" x14ac:dyDescent="0.2">
      <c r="B15" s="48" t="s">
        <v>29</v>
      </c>
      <c r="C15" s="120">
        <v>36.4559</v>
      </c>
      <c r="D15" s="85">
        <v>60.04</v>
      </c>
      <c r="E15" s="120">
        <v>24.264199999999999</v>
      </c>
      <c r="F15" s="85">
        <v>39.96</v>
      </c>
    </row>
    <row r="16" spans="2:6" x14ac:dyDescent="0.2">
      <c r="B16" s="48" t="s">
        <v>61</v>
      </c>
      <c r="C16" s="120">
        <v>499.57900000000001</v>
      </c>
      <c r="D16" s="85">
        <v>56.26</v>
      </c>
      <c r="E16" s="120">
        <v>388.38400000000001</v>
      </c>
      <c r="F16" s="85">
        <v>43.74</v>
      </c>
    </row>
    <row r="17" spans="2:2" x14ac:dyDescent="0.2">
      <c r="B17" s="20" t="s">
        <v>362</v>
      </c>
    </row>
  </sheetData>
  <mergeCells count="2">
    <mergeCell ref="B4:B6"/>
    <mergeCell ref="C4:F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F16"/>
  <sheetViews>
    <sheetView workbookViewId="0">
      <selection activeCell="H16" sqref="H16"/>
    </sheetView>
  </sheetViews>
  <sheetFormatPr defaultColWidth="8.85546875" defaultRowHeight="14.25" x14ac:dyDescent="0.2"/>
  <cols>
    <col min="1" max="3" width="8.85546875" style="126"/>
    <col min="4" max="4" width="11.28515625" style="126" bestFit="1" customWidth="1"/>
    <col min="5" max="5" width="8.85546875" style="126"/>
    <col min="6" max="6" width="11.28515625" style="126" bestFit="1" customWidth="1"/>
    <col min="7" max="7" width="8.85546875" style="126"/>
    <col min="8" max="8" width="11.28515625" style="126" bestFit="1" customWidth="1"/>
    <col min="9" max="16384" width="8.85546875" style="126"/>
  </cols>
  <sheetData>
    <row r="2" spans="2:6" x14ac:dyDescent="0.2">
      <c r="B2" s="2" t="s">
        <v>363</v>
      </c>
      <c r="C2" s="1"/>
      <c r="D2" s="1"/>
      <c r="E2" s="1"/>
      <c r="F2" s="1"/>
    </row>
    <row r="3" spans="2:6" x14ac:dyDescent="0.2">
      <c r="B3" s="287" t="s">
        <v>44</v>
      </c>
      <c r="C3" s="289">
        <v>2024</v>
      </c>
      <c r="D3" s="290"/>
      <c r="E3" s="290"/>
      <c r="F3" s="291"/>
    </row>
    <row r="4" spans="2:6" x14ac:dyDescent="0.2">
      <c r="B4" s="296"/>
      <c r="C4" s="289" t="s">
        <v>0</v>
      </c>
      <c r="D4" s="291"/>
      <c r="E4" s="289" t="s">
        <v>1</v>
      </c>
      <c r="F4" s="291"/>
    </row>
    <row r="5" spans="2:6" x14ac:dyDescent="0.2">
      <c r="B5" s="288"/>
      <c r="C5" s="82" t="s">
        <v>338</v>
      </c>
      <c r="D5" s="82" t="s">
        <v>348</v>
      </c>
      <c r="E5" s="82" t="s">
        <v>338</v>
      </c>
      <c r="F5" s="82" t="s">
        <v>348</v>
      </c>
    </row>
    <row r="6" spans="2:6" x14ac:dyDescent="0.2">
      <c r="B6" s="48" t="s">
        <v>21</v>
      </c>
      <c r="C6" s="120">
        <v>157.625</v>
      </c>
      <c r="D6" s="48">
        <v>47.5</v>
      </c>
      <c r="E6" s="120">
        <v>174.28</v>
      </c>
      <c r="F6" s="48">
        <v>52.5</v>
      </c>
    </row>
    <row r="7" spans="2:6" x14ac:dyDescent="0.2">
      <c r="B7" s="48" t="s">
        <v>22</v>
      </c>
      <c r="C7" s="120">
        <v>81.25</v>
      </c>
      <c r="D7" s="48">
        <v>50.7</v>
      </c>
      <c r="E7" s="120">
        <v>79.065200000000004</v>
      </c>
      <c r="F7" s="48">
        <v>49.3</v>
      </c>
    </row>
    <row r="8" spans="2:6" x14ac:dyDescent="0.2">
      <c r="B8" s="48" t="s">
        <v>23</v>
      </c>
      <c r="C8" s="120">
        <v>23.886099999999999</v>
      </c>
      <c r="D8" s="48">
        <v>47.5</v>
      </c>
      <c r="E8" s="120">
        <v>26.432600000000001</v>
      </c>
      <c r="F8" s="48">
        <v>52.5</v>
      </c>
    </row>
    <row r="9" spans="2:6" x14ac:dyDescent="0.2">
      <c r="B9" s="48" t="s">
        <v>24</v>
      </c>
      <c r="C9" s="120">
        <v>33.957000000000001</v>
      </c>
      <c r="D9" s="48">
        <v>55.4</v>
      </c>
      <c r="E9" s="120">
        <v>27.3005</v>
      </c>
      <c r="F9" s="48">
        <v>44.6</v>
      </c>
    </row>
    <row r="10" spans="2:6" x14ac:dyDescent="0.2">
      <c r="B10" s="48" t="s">
        <v>25</v>
      </c>
      <c r="C10" s="120">
        <v>112.821</v>
      </c>
      <c r="D10" s="48">
        <v>50.8</v>
      </c>
      <c r="E10" s="120">
        <v>109.292</v>
      </c>
      <c r="F10" s="48">
        <v>49.2</v>
      </c>
    </row>
    <row r="11" spans="2:6" x14ac:dyDescent="0.2">
      <c r="B11" s="48" t="s">
        <v>26</v>
      </c>
      <c r="C11" s="120">
        <v>46.3446</v>
      </c>
      <c r="D11" s="48">
        <v>51.8</v>
      </c>
      <c r="E11" s="120">
        <v>43.06</v>
      </c>
      <c r="F11" s="48">
        <v>48.2</v>
      </c>
    </row>
    <row r="12" spans="2:6" x14ac:dyDescent="0.2">
      <c r="B12" s="48" t="s">
        <v>27</v>
      </c>
      <c r="C12" s="120">
        <v>266.85500000000002</v>
      </c>
      <c r="D12" s="48">
        <v>53.3</v>
      </c>
      <c r="E12" s="120">
        <v>234.26599999999999</v>
      </c>
      <c r="F12" s="48">
        <v>46.8</v>
      </c>
    </row>
    <row r="13" spans="2:6" x14ac:dyDescent="0.2">
      <c r="B13" s="48" t="s">
        <v>28</v>
      </c>
      <c r="C13" s="120">
        <v>44.055799999999998</v>
      </c>
      <c r="D13" s="48">
        <v>45.2</v>
      </c>
      <c r="E13" s="120">
        <v>53.445</v>
      </c>
      <c r="F13" s="48">
        <v>54.8</v>
      </c>
    </row>
    <row r="14" spans="2:6" x14ac:dyDescent="0.2">
      <c r="B14" s="48" t="s">
        <v>29</v>
      </c>
      <c r="C14" s="120">
        <v>47.271799999999999</v>
      </c>
      <c r="D14" s="48">
        <v>47.9</v>
      </c>
      <c r="E14" s="120">
        <v>51.494999999999997</v>
      </c>
      <c r="F14" s="48">
        <v>52.1</v>
      </c>
    </row>
    <row r="15" spans="2:6" x14ac:dyDescent="0.2">
      <c r="B15" s="50" t="s">
        <v>61</v>
      </c>
      <c r="C15" s="84">
        <v>814.06600000000003</v>
      </c>
      <c r="D15" s="50">
        <v>50.5</v>
      </c>
      <c r="E15" s="84">
        <v>798.63699999999994</v>
      </c>
      <c r="F15" s="50">
        <v>49.5</v>
      </c>
    </row>
    <row r="16" spans="2:6" x14ac:dyDescent="0.2">
      <c r="B16" s="20" t="s">
        <v>360</v>
      </c>
    </row>
  </sheetData>
  <mergeCells count="4">
    <mergeCell ref="B3:B5"/>
    <mergeCell ref="C3:F3"/>
    <mergeCell ref="C4:D4"/>
    <mergeCell ref="E4:F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F9"/>
  <sheetViews>
    <sheetView workbookViewId="0">
      <selection activeCell="N40" sqref="N40"/>
    </sheetView>
  </sheetViews>
  <sheetFormatPr defaultColWidth="8.85546875" defaultRowHeight="12.75" x14ac:dyDescent="0.2"/>
  <cols>
    <col min="1" max="1" width="8.85546875" style="1"/>
    <col min="2" max="2" width="9.7109375" style="1" bestFit="1" customWidth="1"/>
    <col min="3" max="3" width="8.85546875" style="1"/>
    <col min="4" max="4" width="11.28515625" style="1" bestFit="1" customWidth="1"/>
    <col min="5" max="5" width="8.85546875" style="1"/>
    <col min="6" max="6" width="11.28515625" style="1" bestFit="1" customWidth="1"/>
    <col min="7" max="16384" width="8.85546875" style="1"/>
  </cols>
  <sheetData>
    <row r="2" spans="2:6" x14ac:dyDescent="0.2">
      <c r="B2" s="2" t="s">
        <v>361</v>
      </c>
    </row>
    <row r="3" spans="2:6" x14ac:dyDescent="0.2">
      <c r="B3" s="287" t="s">
        <v>112</v>
      </c>
      <c r="C3" s="289">
        <v>2003</v>
      </c>
      <c r="D3" s="290"/>
      <c r="E3" s="290"/>
      <c r="F3" s="291"/>
    </row>
    <row r="4" spans="2:6" x14ac:dyDescent="0.2">
      <c r="B4" s="296"/>
      <c r="C4" s="82"/>
      <c r="D4" s="82" t="s">
        <v>19</v>
      </c>
      <c r="E4" s="82"/>
      <c r="F4" s="82" t="s">
        <v>145</v>
      </c>
    </row>
    <row r="5" spans="2:6" x14ac:dyDescent="0.2">
      <c r="B5" s="288"/>
      <c r="C5" s="82" t="s">
        <v>338</v>
      </c>
      <c r="D5" s="82" t="s">
        <v>348</v>
      </c>
      <c r="E5" s="82" t="s">
        <v>338</v>
      </c>
      <c r="F5" s="82" t="s">
        <v>348</v>
      </c>
    </row>
    <row r="6" spans="2:6" x14ac:dyDescent="0.2">
      <c r="B6" s="48" t="s">
        <v>0</v>
      </c>
      <c r="C6" s="120">
        <v>31.26</v>
      </c>
      <c r="D6" s="85">
        <v>55.55</v>
      </c>
      <c r="E6" s="120">
        <v>25.01</v>
      </c>
      <c r="F6" s="85">
        <v>44.45</v>
      </c>
    </row>
    <row r="7" spans="2:6" x14ac:dyDescent="0.2">
      <c r="B7" s="48" t="s">
        <v>1</v>
      </c>
      <c r="C7" s="120">
        <v>23.81</v>
      </c>
      <c r="D7" s="85">
        <v>54.43</v>
      </c>
      <c r="E7" s="120">
        <v>19.93</v>
      </c>
      <c r="F7" s="85">
        <v>45.57</v>
      </c>
    </row>
    <row r="8" spans="2:6" x14ac:dyDescent="0.2">
      <c r="B8" s="48" t="s">
        <v>337</v>
      </c>
      <c r="C8" s="120">
        <v>55</v>
      </c>
      <c r="D8" s="85">
        <v>55.01</v>
      </c>
      <c r="E8" s="120">
        <v>45</v>
      </c>
      <c r="F8" s="85">
        <v>44.94</v>
      </c>
    </row>
    <row r="9" spans="2:6" x14ac:dyDescent="0.2">
      <c r="B9" s="20" t="s">
        <v>362</v>
      </c>
    </row>
  </sheetData>
  <mergeCells count="2">
    <mergeCell ref="B3:B5"/>
    <mergeCell ref="C3:F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3:F10"/>
  <sheetViews>
    <sheetView workbookViewId="0">
      <selection activeCell="I21" sqref="I21"/>
    </sheetView>
  </sheetViews>
  <sheetFormatPr defaultColWidth="8.85546875" defaultRowHeight="12.75" x14ac:dyDescent="0.2"/>
  <cols>
    <col min="1" max="1" width="8.85546875" style="1"/>
    <col min="2" max="2" width="9.7109375" style="1" bestFit="1" customWidth="1"/>
    <col min="3" max="3" width="8.85546875" style="1"/>
    <col min="4" max="4" width="11.7109375" style="1" bestFit="1" customWidth="1"/>
    <col min="5" max="5" width="8.85546875" style="1"/>
    <col min="6" max="6" width="11.7109375" style="1" bestFit="1" customWidth="1"/>
    <col min="7" max="16384" width="8.85546875" style="1"/>
  </cols>
  <sheetData>
    <row r="3" spans="2:6" x14ac:dyDescent="0.2">
      <c r="B3" s="2" t="s">
        <v>359</v>
      </c>
    </row>
    <row r="4" spans="2:6" x14ac:dyDescent="0.2">
      <c r="B4" s="287" t="s">
        <v>112</v>
      </c>
      <c r="C4" s="289">
        <v>2024</v>
      </c>
      <c r="D4" s="290"/>
      <c r="E4" s="290"/>
      <c r="F4" s="291"/>
    </row>
    <row r="5" spans="2:6" x14ac:dyDescent="0.2">
      <c r="B5" s="296"/>
      <c r="C5" s="289" t="s">
        <v>19</v>
      </c>
      <c r="D5" s="291"/>
      <c r="E5" s="289" t="s">
        <v>140</v>
      </c>
      <c r="F5" s="291"/>
    </row>
    <row r="6" spans="2:6" x14ac:dyDescent="0.2">
      <c r="B6" s="288"/>
      <c r="C6" s="82" t="s">
        <v>338</v>
      </c>
      <c r="D6" s="82" t="s">
        <v>348</v>
      </c>
      <c r="E6" s="82" t="s">
        <v>338</v>
      </c>
      <c r="F6" s="82" t="s">
        <v>348</v>
      </c>
    </row>
    <row r="7" spans="2:6" x14ac:dyDescent="0.2">
      <c r="B7" s="48" t="s">
        <v>0</v>
      </c>
      <c r="C7" s="120">
        <v>657.31600000000003</v>
      </c>
      <c r="D7" s="85">
        <v>80.744794556609094</v>
      </c>
      <c r="E7" s="120">
        <v>156.7501</v>
      </c>
      <c r="F7" s="85">
        <v>19.255205443390899</v>
      </c>
    </row>
    <row r="8" spans="2:6" x14ac:dyDescent="0.2">
      <c r="B8" s="48" t="s">
        <v>1</v>
      </c>
      <c r="C8" s="120">
        <v>630.98699999999997</v>
      </c>
      <c r="D8" s="85">
        <v>79.007974961343521</v>
      </c>
      <c r="E8" s="120">
        <v>167.65009999999998</v>
      </c>
      <c r="F8" s="85">
        <v>20.992025038656482</v>
      </c>
    </row>
    <row r="9" spans="2:6" x14ac:dyDescent="0.2">
      <c r="B9" s="48" t="s">
        <v>337</v>
      </c>
      <c r="C9" s="120">
        <v>1288.3</v>
      </c>
      <c r="D9" s="85">
        <v>79.884467329404529</v>
      </c>
      <c r="E9" s="120">
        <v>324.40120000000002</v>
      </c>
      <c r="F9" s="85">
        <v>20.115532670595474</v>
      </c>
    </row>
    <row r="10" spans="2:6" x14ac:dyDescent="0.2">
      <c r="B10" s="20" t="s">
        <v>360</v>
      </c>
    </row>
  </sheetData>
  <mergeCells count="4">
    <mergeCell ref="B4:B6"/>
    <mergeCell ref="C4:F4"/>
    <mergeCell ref="C5:D5"/>
    <mergeCell ref="E5:F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J10"/>
  <sheetViews>
    <sheetView workbookViewId="0">
      <selection activeCell="O43" sqref="O43"/>
    </sheetView>
  </sheetViews>
  <sheetFormatPr defaultColWidth="8.85546875" defaultRowHeight="12.75" x14ac:dyDescent="0.2"/>
  <cols>
    <col min="1" max="5" width="8.85546875" style="1"/>
    <col min="6" max="6" width="9" style="1" customWidth="1"/>
    <col min="7" max="9" width="8.85546875" style="1"/>
    <col min="10" max="10" width="8.7109375" style="1" customWidth="1"/>
    <col min="11" max="16384" width="8.85546875" style="1"/>
  </cols>
  <sheetData>
    <row r="2" spans="2:10" x14ac:dyDescent="0.2">
      <c r="B2" s="2" t="s">
        <v>356</v>
      </c>
    </row>
    <row r="3" spans="2:10" x14ac:dyDescent="0.2">
      <c r="B3" s="287"/>
      <c r="C3" s="289">
        <v>2003</v>
      </c>
      <c r="D3" s="290"/>
      <c r="E3" s="290"/>
      <c r="F3" s="291"/>
      <c r="G3" s="289">
        <v>2024</v>
      </c>
      <c r="H3" s="290"/>
      <c r="I3" s="290"/>
      <c r="J3" s="291"/>
    </row>
    <row r="4" spans="2:10" x14ac:dyDescent="0.2">
      <c r="B4" s="296"/>
      <c r="C4" s="289" t="s">
        <v>357</v>
      </c>
      <c r="D4" s="291"/>
      <c r="E4" s="333" t="s">
        <v>358</v>
      </c>
      <c r="F4" s="334"/>
      <c r="G4" s="289" t="s">
        <v>357</v>
      </c>
      <c r="H4" s="291"/>
      <c r="I4" s="333" t="s">
        <v>358</v>
      </c>
      <c r="J4" s="334"/>
    </row>
    <row r="5" spans="2:10" x14ac:dyDescent="0.2">
      <c r="B5" s="288"/>
      <c r="C5" s="82"/>
      <c r="D5" s="82"/>
      <c r="E5" s="82"/>
      <c r="F5" s="82"/>
      <c r="G5" s="82"/>
      <c r="H5" s="82"/>
      <c r="I5" s="82"/>
      <c r="J5" s="82"/>
    </row>
    <row r="6" spans="2:10" x14ac:dyDescent="0.2">
      <c r="B6" s="48" t="s">
        <v>72</v>
      </c>
      <c r="C6" s="120">
        <v>2609.828</v>
      </c>
      <c r="D6" s="85">
        <v>22.92</v>
      </c>
      <c r="E6" s="120">
        <v>292.03199999999998</v>
      </c>
      <c r="F6" s="85">
        <v>13.36</v>
      </c>
      <c r="G6" s="120">
        <v>5242.9380000000001</v>
      </c>
      <c r="H6" s="85">
        <v>26.88</v>
      </c>
      <c r="I6" s="120">
        <v>782.60410000000002</v>
      </c>
      <c r="J6" s="85">
        <v>19.39</v>
      </c>
    </row>
    <row r="7" spans="2:10" x14ac:dyDescent="0.2">
      <c r="B7" s="48" t="s">
        <v>349</v>
      </c>
      <c r="C7" s="120">
        <v>4737.3360000000002</v>
      </c>
      <c r="D7" s="85">
        <v>41.61</v>
      </c>
      <c r="E7" s="120">
        <v>565.07259999999997</v>
      </c>
      <c r="F7" s="85">
        <v>25.85</v>
      </c>
      <c r="G7" s="120">
        <v>7693.0569999999998</v>
      </c>
      <c r="H7" s="85">
        <v>39.450000000000003</v>
      </c>
      <c r="I7" s="120">
        <v>1041.4570000000001</v>
      </c>
      <c r="J7" s="85">
        <v>25.81</v>
      </c>
    </row>
    <row r="8" spans="2:10" x14ac:dyDescent="0.2">
      <c r="B8" s="48" t="s">
        <v>350</v>
      </c>
      <c r="C8" s="120">
        <v>3761.96</v>
      </c>
      <c r="D8" s="85">
        <v>33.04</v>
      </c>
      <c r="E8" s="120">
        <v>1290.1320000000001</v>
      </c>
      <c r="F8" s="85">
        <v>59.03</v>
      </c>
      <c r="G8" s="120">
        <v>6171.91</v>
      </c>
      <c r="H8" s="85">
        <v>31.65</v>
      </c>
      <c r="I8" s="120">
        <v>2148.027</v>
      </c>
      <c r="J8" s="85">
        <v>53.23</v>
      </c>
    </row>
    <row r="9" spans="2:10" x14ac:dyDescent="0.2">
      <c r="B9" s="48" t="s">
        <v>351</v>
      </c>
      <c r="C9" s="120">
        <v>275.90219999999999</v>
      </c>
      <c r="D9" s="85">
        <v>2.42</v>
      </c>
      <c r="E9" s="120">
        <v>38.371009999999998</v>
      </c>
      <c r="F9" s="85">
        <v>1.76</v>
      </c>
      <c r="G9" s="120">
        <v>394.3005</v>
      </c>
      <c r="H9" s="85">
        <v>2.02</v>
      </c>
      <c r="I9" s="120">
        <v>63.555059999999997</v>
      </c>
      <c r="J9" s="85">
        <v>1.57</v>
      </c>
    </row>
    <row r="10" spans="2:10" x14ac:dyDescent="0.2">
      <c r="B10" s="20" t="s">
        <v>342</v>
      </c>
    </row>
  </sheetData>
  <mergeCells count="7">
    <mergeCell ref="B3:B5"/>
    <mergeCell ref="C3:F3"/>
    <mergeCell ref="G3:J3"/>
    <mergeCell ref="C4:D4"/>
    <mergeCell ref="E4:F4"/>
    <mergeCell ref="G4:H4"/>
    <mergeCell ref="I4:J4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N10"/>
  <sheetViews>
    <sheetView workbookViewId="0">
      <selection activeCell="J17" sqref="J17"/>
    </sheetView>
  </sheetViews>
  <sheetFormatPr defaultColWidth="8.85546875" defaultRowHeight="12.75" x14ac:dyDescent="0.2"/>
  <cols>
    <col min="1" max="16384" width="8.85546875" style="1"/>
  </cols>
  <sheetData>
    <row r="2" spans="2:14" x14ac:dyDescent="0.2">
      <c r="B2" s="2" t="s">
        <v>355</v>
      </c>
    </row>
    <row r="3" spans="2:14" x14ac:dyDescent="0.2">
      <c r="B3" s="287"/>
      <c r="C3" s="289">
        <v>2003</v>
      </c>
      <c r="D3" s="290"/>
      <c r="E3" s="290"/>
      <c r="F3" s="290"/>
      <c r="G3" s="290"/>
      <c r="H3" s="291"/>
      <c r="I3" s="289">
        <v>2024</v>
      </c>
      <c r="J3" s="290"/>
      <c r="K3" s="290"/>
      <c r="L3" s="290"/>
      <c r="M3" s="290"/>
      <c r="N3" s="291"/>
    </row>
    <row r="4" spans="2:14" x14ac:dyDescent="0.2">
      <c r="B4" s="296"/>
      <c r="C4" s="289" t="s">
        <v>276</v>
      </c>
      <c r="D4" s="291"/>
      <c r="E4" s="289" t="s">
        <v>0</v>
      </c>
      <c r="F4" s="291"/>
      <c r="G4" s="289" t="s">
        <v>1</v>
      </c>
      <c r="H4" s="291"/>
      <c r="I4" s="289" t="s">
        <v>276</v>
      </c>
      <c r="J4" s="291"/>
      <c r="K4" s="289" t="s">
        <v>0</v>
      </c>
      <c r="L4" s="291"/>
      <c r="M4" s="289" t="s">
        <v>1</v>
      </c>
      <c r="N4" s="291"/>
    </row>
    <row r="5" spans="2:14" x14ac:dyDescent="0.2">
      <c r="B5" s="288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2:14" x14ac:dyDescent="0.2">
      <c r="B6" s="48" t="s">
        <v>72</v>
      </c>
      <c r="C6" s="120">
        <v>292.03199999999998</v>
      </c>
      <c r="D6" s="85">
        <v>13.36</v>
      </c>
      <c r="E6" s="120">
        <v>110.15300000000001</v>
      </c>
      <c r="F6" s="85">
        <v>10.57</v>
      </c>
      <c r="G6" s="120">
        <v>181.87899999999999</v>
      </c>
      <c r="H6" s="85">
        <v>15.9</v>
      </c>
      <c r="I6" s="120">
        <v>782.60410000000002</v>
      </c>
      <c r="J6" s="85">
        <v>19.39</v>
      </c>
      <c r="K6" s="120">
        <v>355.40899999999999</v>
      </c>
      <c r="L6" s="85">
        <v>19.45</v>
      </c>
      <c r="M6" s="120">
        <v>427.19499999999999</v>
      </c>
      <c r="N6" s="85">
        <v>19.350000000000001</v>
      </c>
    </row>
    <row r="7" spans="2:14" x14ac:dyDescent="0.2">
      <c r="B7" s="48" t="s">
        <v>349</v>
      </c>
      <c r="C7" s="120">
        <v>565.07259999999997</v>
      </c>
      <c r="D7" s="85">
        <v>25.85</v>
      </c>
      <c r="E7" s="120">
        <v>446.03199999999998</v>
      </c>
      <c r="F7" s="85">
        <v>42.81</v>
      </c>
      <c r="G7" s="120">
        <v>119.041</v>
      </c>
      <c r="H7" s="85">
        <v>10.41</v>
      </c>
      <c r="I7" s="120">
        <v>1041.4570000000001</v>
      </c>
      <c r="J7" s="85">
        <v>25.81</v>
      </c>
      <c r="K7" s="120">
        <v>719.61900000000003</v>
      </c>
      <c r="L7" s="85">
        <v>39.380000000000003</v>
      </c>
      <c r="M7" s="120">
        <v>321.839</v>
      </c>
      <c r="N7" s="85">
        <v>14.58</v>
      </c>
    </row>
    <row r="8" spans="2:14" x14ac:dyDescent="0.2">
      <c r="B8" s="48" t="s">
        <v>350</v>
      </c>
      <c r="C8" s="120">
        <v>1290.1320000000001</v>
      </c>
      <c r="D8" s="85">
        <v>59.03</v>
      </c>
      <c r="E8" s="120">
        <v>469.286</v>
      </c>
      <c r="F8" s="85">
        <v>45.05</v>
      </c>
      <c r="G8" s="120">
        <v>820.846</v>
      </c>
      <c r="H8" s="85">
        <v>71.760000000000005</v>
      </c>
      <c r="I8" s="120">
        <v>2148.027</v>
      </c>
      <c r="J8" s="85">
        <v>53.23</v>
      </c>
      <c r="K8" s="120">
        <v>725.21299999999997</v>
      </c>
      <c r="L8" s="85">
        <v>39.68</v>
      </c>
      <c r="M8" s="120">
        <v>1422.81</v>
      </c>
      <c r="N8" s="85">
        <v>64.44</v>
      </c>
    </row>
    <row r="9" spans="2:14" x14ac:dyDescent="0.2">
      <c r="B9" s="48" t="s">
        <v>351</v>
      </c>
      <c r="C9" s="120">
        <v>38.371009999999998</v>
      </c>
      <c r="D9" s="85">
        <v>1.76</v>
      </c>
      <c r="E9" s="120">
        <v>16.308700000000002</v>
      </c>
      <c r="F9" s="85">
        <v>1.57</v>
      </c>
      <c r="G9" s="120">
        <v>22.0623</v>
      </c>
      <c r="H9" s="85">
        <v>1.93</v>
      </c>
      <c r="I9" s="120">
        <v>63.555059999999997</v>
      </c>
      <c r="J9" s="85">
        <v>1.57</v>
      </c>
      <c r="K9" s="120">
        <v>27.308499999999999</v>
      </c>
      <c r="L9" s="85">
        <v>1.49</v>
      </c>
      <c r="M9" s="120">
        <v>36.246499999999997</v>
      </c>
      <c r="N9" s="85">
        <v>1.64</v>
      </c>
    </row>
    <row r="10" spans="2:14" x14ac:dyDescent="0.2">
      <c r="B10" s="20" t="s">
        <v>342</v>
      </c>
    </row>
  </sheetData>
  <mergeCells count="9">
    <mergeCell ref="B3:B5"/>
    <mergeCell ref="C3:H3"/>
    <mergeCell ref="I3:N3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15"/>
  <sheetViews>
    <sheetView workbookViewId="0">
      <selection activeCell="B15" sqref="B15"/>
    </sheetView>
  </sheetViews>
  <sheetFormatPr defaultRowHeight="15" x14ac:dyDescent="0.25"/>
  <cols>
    <col min="2" max="2" width="12.85546875" bestFit="1" customWidth="1"/>
  </cols>
  <sheetData>
    <row r="2" spans="2:5" x14ac:dyDescent="0.25">
      <c r="B2" s="2" t="s">
        <v>256</v>
      </c>
    </row>
    <row r="3" spans="2:5" x14ac:dyDescent="0.25">
      <c r="B3" s="281" t="s">
        <v>44</v>
      </c>
      <c r="C3" s="161">
        <v>2002</v>
      </c>
      <c r="D3" s="161">
        <v>2025</v>
      </c>
      <c r="E3" s="283" t="s">
        <v>255</v>
      </c>
    </row>
    <row r="4" spans="2:5" x14ac:dyDescent="0.25">
      <c r="B4" s="282"/>
      <c r="C4" s="284" t="s">
        <v>39</v>
      </c>
      <c r="D4" s="285"/>
      <c r="E4" s="283"/>
    </row>
    <row r="5" spans="2:5" x14ac:dyDescent="0.25">
      <c r="B5" s="162" t="s">
        <v>50</v>
      </c>
      <c r="C5" s="163">
        <v>661.85432133622373</v>
      </c>
      <c r="D5" s="120">
        <v>917.52267841806497</v>
      </c>
      <c r="E5" s="45">
        <f>LN(D5/C5)*100</f>
        <v>32.663182392901021</v>
      </c>
    </row>
    <row r="6" spans="2:5" x14ac:dyDescent="0.25">
      <c r="B6" s="162" t="s">
        <v>52</v>
      </c>
      <c r="C6" s="163">
        <v>211.14083365935196</v>
      </c>
      <c r="D6" s="120">
        <v>338.64184912977078</v>
      </c>
      <c r="E6" s="45">
        <f t="shared" ref="E6:E14" si="0">LN(D6/C6)*100</f>
        <v>47.241768773039794</v>
      </c>
    </row>
    <row r="7" spans="2:5" x14ac:dyDescent="0.25">
      <c r="B7" s="162" t="s">
        <v>55</v>
      </c>
      <c r="C7" s="163">
        <v>603.88661104013215</v>
      </c>
      <c r="D7" s="120">
        <v>1640.4417371382292</v>
      </c>
      <c r="E7" s="45">
        <f t="shared" si="0"/>
        <v>99.933438621777029</v>
      </c>
    </row>
    <row r="8" spans="2:5" x14ac:dyDescent="0.25">
      <c r="B8" s="162" t="s">
        <v>53</v>
      </c>
      <c r="C8" s="163">
        <v>719.34111150000979</v>
      </c>
      <c r="D8" s="120">
        <v>1127.8108332085417</v>
      </c>
      <c r="E8" s="45">
        <f t="shared" si="0"/>
        <v>44.969804682551278</v>
      </c>
    </row>
    <row r="9" spans="2:5" x14ac:dyDescent="0.25">
      <c r="B9" s="162" t="s">
        <v>57</v>
      </c>
      <c r="C9" s="163">
        <v>417.15113756524096</v>
      </c>
      <c r="D9" s="120">
        <v>615.1068314008329</v>
      </c>
      <c r="E9" s="45">
        <f t="shared" si="0"/>
        <v>38.834736597797196</v>
      </c>
    </row>
    <row r="10" spans="2:5" x14ac:dyDescent="0.25">
      <c r="B10" s="162" t="s">
        <v>56</v>
      </c>
      <c r="C10" s="163">
        <v>236.72356182154385</v>
      </c>
      <c r="D10" s="120">
        <v>464.84929324382779</v>
      </c>
      <c r="E10" s="45">
        <f t="shared" si="0"/>
        <v>67.482019796634688</v>
      </c>
    </row>
    <row r="11" spans="2:5" x14ac:dyDescent="0.25">
      <c r="B11" s="162" t="s">
        <v>51</v>
      </c>
      <c r="C11" s="163">
        <v>89.944560004450636</v>
      </c>
      <c r="D11" s="120">
        <v>153.24552909356473</v>
      </c>
      <c r="E11" s="45">
        <f t="shared" si="0"/>
        <v>53.284791987610703</v>
      </c>
    </row>
    <row r="12" spans="2:5" x14ac:dyDescent="0.25">
      <c r="B12" s="162" t="s">
        <v>54</v>
      </c>
      <c r="C12" s="163">
        <v>233.24514576550939</v>
      </c>
      <c r="D12" s="120">
        <v>409.12162332097284</v>
      </c>
      <c r="E12" s="45">
        <f t="shared" si="0"/>
        <v>56.192245115459372</v>
      </c>
    </row>
    <row r="13" spans="2:5" x14ac:dyDescent="0.25">
      <c r="B13" s="162" t="s">
        <v>49</v>
      </c>
      <c r="C13" s="163">
        <v>404.12071730753905</v>
      </c>
      <c r="D13" s="120">
        <v>938.3456250461935</v>
      </c>
      <c r="E13" s="45">
        <f t="shared" si="0"/>
        <v>84.24047127918098</v>
      </c>
    </row>
    <row r="14" spans="2:5" x14ac:dyDescent="0.25">
      <c r="B14" s="44" t="s">
        <v>58</v>
      </c>
      <c r="C14" s="164">
        <v>3577.4080000000017</v>
      </c>
      <c r="D14" s="84">
        <v>6605.0859999999975</v>
      </c>
      <c r="E14" s="165">
        <f t="shared" si="0"/>
        <v>61.320144249310438</v>
      </c>
    </row>
    <row r="15" spans="2:5" x14ac:dyDescent="0.25">
      <c r="B15" s="20" t="s">
        <v>64</v>
      </c>
    </row>
  </sheetData>
  <mergeCells count="3">
    <mergeCell ref="B3:B4"/>
    <mergeCell ref="E3:E4"/>
    <mergeCell ref="C4:D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L10"/>
  <sheetViews>
    <sheetView workbookViewId="0">
      <selection activeCell="L18" sqref="L17:L18"/>
    </sheetView>
  </sheetViews>
  <sheetFormatPr defaultColWidth="8.85546875" defaultRowHeight="12.75" x14ac:dyDescent="0.2"/>
  <cols>
    <col min="1" max="3" width="8.85546875" style="1"/>
    <col min="4" max="4" width="11.28515625" style="1" bestFit="1" customWidth="1"/>
    <col min="5" max="5" width="8.85546875" style="1"/>
    <col min="6" max="6" width="11.28515625" style="1" bestFit="1" customWidth="1"/>
    <col min="7" max="7" width="8.85546875" style="1"/>
    <col min="8" max="8" width="11.28515625" style="1" bestFit="1" customWidth="1"/>
    <col min="9" max="9" width="8.85546875" style="1"/>
    <col min="10" max="10" width="11.28515625" style="1" bestFit="1" customWidth="1"/>
    <col min="11" max="11" width="8.85546875" style="1"/>
    <col min="12" max="12" width="11.28515625" style="1" bestFit="1" customWidth="1"/>
    <col min="13" max="16384" width="8.85546875" style="1"/>
  </cols>
  <sheetData>
    <row r="2" spans="2:12" x14ac:dyDescent="0.2">
      <c r="B2" s="2" t="s">
        <v>353</v>
      </c>
    </row>
    <row r="3" spans="2:12" x14ac:dyDescent="0.2">
      <c r="B3" s="287"/>
      <c r="C3" s="289">
        <v>2003</v>
      </c>
      <c r="D3" s="290"/>
      <c r="E3" s="290"/>
      <c r="F3" s="290"/>
      <c r="G3" s="290"/>
      <c r="H3" s="290"/>
      <c r="I3" s="290"/>
      <c r="J3" s="290"/>
      <c r="K3" s="290"/>
      <c r="L3" s="291"/>
    </row>
    <row r="4" spans="2:12" x14ac:dyDescent="0.2">
      <c r="B4" s="296"/>
      <c r="C4" s="289" t="s">
        <v>61</v>
      </c>
      <c r="D4" s="291"/>
      <c r="E4" s="289" t="s">
        <v>119</v>
      </c>
      <c r="F4" s="291"/>
      <c r="G4" s="289" t="s">
        <v>17</v>
      </c>
      <c r="H4" s="291"/>
      <c r="I4" s="289" t="s">
        <v>6</v>
      </c>
      <c r="J4" s="291"/>
      <c r="K4" s="289" t="s">
        <v>18</v>
      </c>
      <c r="L4" s="291"/>
    </row>
    <row r="5" spans="2:12" x14ac:dyDescent="0.2">
      <c r="B5" s="288"/>
      <c r="C5" s="82" t="s">
        <v>338</v>
      </c>
      <c r="D5" s="82" t="s">
        <v>348</v>
      </c>
      <c r="E5" s="82" t="s">
        <v>338</v>
      </c>
      <c r="F5" s="82" t="s">
        <v>348</v>
      </c>
      <c r="G5" s="82" t="s">
        <v>338</v>
      </c>
      <c r="H5" s="82" t="s">
        <v>348</v>
      </c>
      <c r="I5" s="82" t="s">
        <v>338</v>
      </c>
      <c r="J5" s="82" t="s">
        <v>348</v>
      </c>
      <c r="K5" s="82" t="s">
        <v>338</v>
      </c>
      <c r="L5" s="82" t="s">
        <v>348</v>
      </c>
    </row>
    <row r="6" spans="2:12" x14ac:dyDescent="0.2">
      <c r="B6" s="48" t="s">
        <v>72</v>
      </c>
      <c r="C6" s="120">
        <v>2609.828</v>
      </c>
      <c r="D6" s="85">
        <v>22.92</v>
      </c>
      <c r="E6" s="120">
        <v>140.529</v>
      </c>
      <c r="F6" s="85">
        <v>9.02</v>
      </c>
      <c r="G6" s="120">
        <v>16.247699999999998</v>
      </c>
      <c r="H6" s="85">
        <v>10.71</v>
      </c>
      <c r="I6" s="120">
        <v>3.8782800000000002</v>
      </c>
      <c r="J6" s="85">
        <v>7.93</v>
      </c>
      <c r="K6" s="120">
        <v>131.37700000000001</v>
      </c>
      <c r="L6" s="85">
        <v>30.83</v>
      </c>
    </row>
    <row r="7" spans="2:12" x14ac:dyDescent="0.2">
      <c r="B7" s="48" t="s">
        <v>349</v>
      </c>
      <c r="C7" s="120">
        <v>4737.3360000000002</v>
      </c>
      <c r="D7" s="85">
        <v>41.61</v>
      </c>
      <c r="E7" s="120">
        <v>252.68700000000001</v>
      </c>
      <c r="F7" s="85">
        <v>16.21</v>
      </c>
      <c r="G7" s="120">
        <v>44.684399999999997</v>
      </c>
      <c r="H7" s="85">
        <v>29.44</v>
      </c>
      <c r="I7" s="120">
        <v>26.594899999999999</v>
      </c>
      <c r="J7" s="85">
        <v>54.38</v>
      </c>
      <c r="K7" s="120">
        <v>241.10599999999999</v>
      </c>
      <c r="L7" s="85">
        <v>56.57</v>
      </c>
    </row>
    <row r="8" spans="2:12" x14ac:dyDescent="0.2">
      <c r="B8" s="48" t="s">
        <v>350</v>
      </c>
      <c r="C8" s="120">
        <v>3761.96</v>
      </c>
      <c r="D8" s="85">
        <v>33.04</v>
      </c>
      <c r="E8" s="120">
        <v>1142.71</v>
      </c>
      <c r="F8" s="85">
        <v>73.31</v>
      </c>
      <c r="G8" s="120">
        <v>83.915800000000004</v>
      </c>
      <c r="H8" s="85">
        <v>55.29</v>
      </c>
      <c r="I8" s="120">
        <v>17.635899999999999</v>
      </c>
      <c r="J8" s="85">
        <v>36.06</v>
      </c>
      <c r="K8" s="120">
        <v>45.874400000000001</v>
      </c>
      <c r="L8" s="85">
        <v>10.76</v>
      </c>
    </row>
    <row r="9" spans="2:12" x14ac:dyDescent="0.2">
      <c r="B9" s="48" t="s">
        <v>351</v>
      </c>
      <c r="C9" s="120">
        <v>275.90219999999999</v>
      </c>
      <c r="D9" s="85">
        <v>2.42</v>
      </c>
      <c r="E9" s="120">
        <v>22.825399999999998</v>
      </c>
      <c r="F9" s="85">
        <v>1.46</v>
      </c>
      <c r="G9" s="120">
        <v>6.9126000000000003</v>
      </c>
      <c r="H9" s="85">
        <v>4.55</v>
      </c>
      <c r="I9" s="120">
        <v>0.79995000000000005</v>
      </c>
      <c r="J9" s="85">
        <v>1.64</v>
      </c>
      <c r="K9" s="120">
        <v>7.8330200000000003</v>
      </c>
      <c r="L9" s="85">
        <v>1.84</v>
      </c>
    </row>
    <row r="10" spans="2:12" x14ac:dyDescent="0.2">
      <c r="B10" s="20" t="s">
        <v>354</v>
      </c>
    </row>
  </sheetData>
  <mergeCells count="7">
    <mergeCell ref="B3:B5"/>
    <mergeCell ref="C3:L3"/>
    <mergeCell ref="C4:D4"/>
    <mergeCell ref="E4:F4"/>
    <mergeCell ref="G4:H4"/>
    <mergeCell ref="I4:J4"/>
    <mergeCell ref="K4:L4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L10"/>
  <sheetViews>
    <sheetView workbookViewId="0">
      <selection activeCell="J22" sqref="J22"/>
    </sheetView>
  </sheetViews>
  <sheetFormatPr defaultColWidth="8.85546875" defaultRowHeight="12.75" x14ac:dyDescent="0.2"/>
  <cols>
    <col min="1" max="3" width="8.85546875" style="1"/>
    <col min="4" max="4" width="11.28515625" style="1" bestFit="1" customWidth="1"/>
    <col min="5" max="5" width="8.85546875" style="1"/>
    <col min="6" max="6" width="11.28515625" style="1" bestFit="1" customWidth="1"/>
    <col min="7" max="7" width="8.85546875" style="1"/>
    <col min="8" max="8" width="11.28515625" style="1" bestFit="1" customWidth="1"/>
    <col min="9" max="9" width="8.85546875" style="1"/>
    <col min="10" max="10" width="11.28515625" style="1" bestFit="1" customWidth="1"/>
    <col min="11" max="11" width="8.85546875" style="1"/>
    <col min="12" max="12" width="11.28515625" style="1" bestFit="1" customWidth="1"/>
    <col min="13" max="16384" width="8.85546875" style="1"/>
  </cols>
  <sheetData>
    <row r="2" spans="2:12" x14ac:dyDescent="0.2">
      <c r="B2" s="2" t="s">
        <v>352</v>
      </c>
    </row>
    <row r="3" spans="2:12" x14ac:dyDescent="0.2">
      <c r="B3" s="287"/>
      <c r="C3" s="289">
        <v>2024</v>
      </c>
      <c r="D3" s="290"/>
      <c r="E3" s="290"/>
      <c r="F3" s="290"/>
      <c r="G3" s="290"/>
      <c r="H3" s="290"/>
      <c r="I3" s="290"/>
      <c r="J3" s="290"/>
      <c r="K3" s="290"/>
      <c r="L3" s="291"/>
    </row>
    <row r="4" spans="2:12" x14ac:dyDescent="0.2">
      <c r="B4" s="296"/>
      <c r="C4" s="289" t="s">
        <v>61</v>
      </c>
      <c r="D4" s="291"/>
      <c r="E4" s="289" t="s">
        <v>119</v>
      </c>
      <c r="F4" s="291"/>
      <c r="G4" s="289" t="s">
        <v>17</v>
      </c>
      <c r="H4" s="291"/>
      <c r="I4" s="289" t="s">
        <v>6</v>
      </c>
      <c r="J4" s="291"/>
      <c r="K4" s="289" t="s">
        <v>18</v>
      </c>
      <c r="L4" s="291"/>
    </row>
    <row r="5" spans="2:12" x14ac:dyDescent="0.2">
      <c r="B5" s="288"/>
      <c r="C5" s="82" t="s">
        <v>338</v>
      </c>
      <c r="D5" s="82" t="s">
        <v>348</v>
      </c>
      <c r="E5" s="82" t="s">
        <v>338</v>
      </c>
      <c r="F5" s="82" t="s">
        <v>348</v>
      </c>
      <c r="G5" s="82" t="s">
        <v>338</v>
      </c>
      <c r="H5" s="82" t="s">
        <v>348</v>
      </c>
      <c r="I5" s="82" t="s">
        <v>338</v>
      </c>
      <c r="J5" s="82" t="s">
        <v>348</v>
      </c>
      <c r="K5" s="82" t="s">
        <v>338</v>
      </c>
      <c r="L5" s="82" t="s">
        <v>348</v>
      </c>
    </row>
    <row r="6" spans="2:12" x14ac:dyDescent="0.2">
      <c r="B6" s="48" t="s">
        <v>72</v>
      </c>
      <c r="C6" s="120">
        <v>5242.9380000000001</v>
      </c>
      <c r="D6" s="85">
        <v>26.88</v>
      </c>
      <c r="E6" s="120">
        <v>494.84899999999999</v>
      </c>
      <c r="F6" s="85">
        <v>16.82</v>
      </c>
      <c r="G6" s="120">
        <v>53.342300000000002</v>
      </c>
      <c r="H6" s="85">
        <v>15.19</v>
      </c>
      <c r="I6" s="120">
        <v>38.527500000000003</v>
      </c>
      <c r="J6" s="85">
        <v>29.1</v>
      </c>
      <c r="K6" s="120">
        <v>195.886</v>
      </c>
      <c r="L6" s="85">
        <v>32.119999999999997</v>
      </c>
    </row>
    <row r="7" spans="2:12" x14ac:dyDescent="0.2">
      <c r="B7" s="48" t="s">
        <v>349</v>
      </c>
      <c r="C7" s="120">
        <v>7693.0569999999998</v>
      </c>
      <c r="D7" s="85">
        <v>39.450000000000003</v>
      </c>
      <c r="E7" s="120">
        <v>573.41</v>
      </c>
      <c r="F7" s="85">
        <v>19.489999999999998</v>
      </c>
      <c r="G7" s="120">
        <v>96.778199999999998</v>
      </c>
      <c r="H7" s="85">
        <v>27.56</v>
      </c>
      <c r="I7" s="120">
        <v>54.503599999999999</v>
      </c>
      <c r="J7" s="85">
        <v>41.17</v>
      </c>
      <c r="K7" s="120">
        <v>316.76600000000002</v>
      </c>
      <c r="L7" s="85">
        <v>51.94</v>
      </c>
    </row>
    <row r="8" spans="2:12" x14ac:dyDescent="0.2">
      <c r="B8" s="48" t="s">
        <v>350</v>
      </c>
      <c r="C8" s="120">
        <v>6171.91</v>
      </c>
      <c r="D8" s="85">
        <v>31.65</v>
      </c>
      <c r="E8" s="120">
        <v>1842.95</v>
      </c>
      <c r="F8" s="85">
        <v>62.64</v>
      </c>
      <c r="G8" s="120">
        <v>187.262</v>
      </c>
      <c r="H8" s="85">
        <v>53.34</v>
      </c>
      <c r="I8" s="120">
        <v>36.315899999999999</v>
      </c>
      <c r="J8" s="85">
        <v>27.43</v>
      </c>
      <c r="K8" s="120">
        <v>81.502799999999993</v>
      </c>
      <c r="L8" s="85">
        <v>13.36</v>
      </c>
    </row>
    <row r="9" spans="2:12" x14ac:dyDescent="0.2">
      <c r="B9" s="48" t="s">
        <v>351</v>
      </c>
      <c r="C9" s="120">
        <v>394.3005</v>
      </c>
      <c r="D9" s="85">
        <v>2.02</v>
      </c>
      <c r="E9" s="120">
        <v>31.015999999999998</v>
      </c>
      <c r="F9" s="85">
        <v>1.05</v>
      </c>
      <c r="G9" s="120">
        <v>13.7181</v>
      </c>
      <c r="H9" s="85">
        <v>3.91</v>
      </c>
      <c r="I9" s="120">
        <v>3.0482800000000001</v>
      </c>
      <c r="J9" s="85">
        <v>2.2999999999999998</v>
      </c>
      <c r="K9" s="120">
        <v>15.7727</v>
      </c>
      <c r="L9" s="85">
        <v>2.59</v>
      </c>
    </row>
    <row r="10" spans="2:12" x14ac:dyDescent="0.2">
      <c r="B10" s="20" t="s">
        <v>100</v>
      </c>
    </row>
  </sheetData>
  <mergeCells count="7">
    <mergeCell ref="B3:B5"/>
    <mergeCell ref="C3:L3"/>
    <mergeCell ref="C4:D4"/>
    <mergeCell ref="E4:F4"/>
    <mergeCell ref="G4:H4"/>
    <mergeCell ref="I4:J4"/>
    <mergeCell ref="K4:L4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N9"/>
  <sheetViews>
    <sheetView workbookViewId="0">
      <selection activeCell="G21" sqref="G21"/>
    </sheetView>
  </sheetViews>
  <sheetFormatPr defaultColWidth="8.85546875" defaultRowHeight="12.75" x14ac:dyDescent="0.2"/>
  <cols>
    <col min="1" max="3" width="8.85546875" style="1"/>
    <col min="4" max="4" width="11.28515625" style="1" bestFit="1" customWidth="1"/>
    <col min="5" max="5" width="8.85546875" style="1"/>
    <col min="6" max="6" width="11.28515625" style="1" bestFit="1" customWidth="1"/>
    <col min="7" max="7" width="8.85546875" style="1"/>
    <col min="8" max="8" width="11.28515625" style="1" bestFit="1" customWidth="1"/>
    <col min="9" max="9" width="8.85546875" style="1"/>
    <col min="10" max="10" width="11.28515625" style="1" bestFit="1" customWidth="1"/>
    <col min="11" max="11" width="8.85546875" style="1"/>
    <col min="12" max="12" width="11.28515625" style="1" bestFit="1" customWidth="1"/>
    <col min="13" max="13" width="8.85546875" style="1"/>
    <col min="14" max="14" width="11.28515625" style="1" bestFit="1" customWidth="1"/>
    <col min="15" max="16384" width="8.85546875" style="1"/>
  </cols>
  <sheetData>
    <row r="2" spans="2:14" x14ac:dyDescent="0.2">
      <c r="B2" s="2" t="s">
        <v>347</v>
      </c>
    </row>
    <row r="3" spans="2:14" x14ac:dyDescent="0.2">
      <c r="B3" s="287"/>
      <c r="C3" s="289">
        <v>2003</v>
      </c>
      <c r="D3" s="290"/>
      <c r="E3" s="290"/>
      <c r="F3" s="290"/>
      <c r="G3" s="290"/>
      <c r="H3" s="291"/>
      <c r="I3" s="289">
        <v>2024</v>
      </c>
      <c r="J3" s="290"/>
      <c r="K3" s="290"/>
      <c r="L3" s="290"/>
      <c r="M3" s="290"/>
      <c r="N3" s="291"/>
    </row>
    <row r="4" spans="2:14" x14ac:dyDescent="0.2">
      <c r="B4" s="296"/>
      <c r="C4" s="289" t="s">
        <v>276</v>
      </c>
      <c r="D4" s="291"/>
      <c r="E4" s="289" t="s">
        <v>19</v>
      </c>
      <c r="F4" s="291"/>
      <c r="G4" s="289" t="s">
        <v>145</v>
      </c>
      <c r="H4" s="291"/>
      <c r="I4" s="289" t="s">
        <v>276</v>
      </c>
      <c r="J4" s="291"/>
      <c r="K4" s="289" t="s">
        <v>19</v>
      </c>
      <c r="L4" s="291"/>
      <c r="M4" s="289" t="s">
        <v>145</v>
      </c>
      <c r="N4" s="291"/>
    </row>
    <row r="5" spans="2:14" x14ac:dyDescent="0.2">
      <c r="B5" s="288"/>
      <c r="C5" s="82" t="s">
        <v>338</v>
      </c>
      <c r="D5" s="82" t="s">
        <v>348</v>
      </c>
      <c r="E5" s="82" t="s">
        <v>338</v>
      </c>
      <c r="F5" s="82" t="s">
        <v>348</v>
      </c>
      <c r="G5" s="82" t="s">
        <v>338</v>
      </c>
      <c r="H5" s="82" t="s">
        <v>348</v>
      </c>
      <c r="I5" s="82" t="s">
        <v>338</v>
      </c>
      <c r="J5" s="82" t="s">
        <v>348</v>
      </c>
      <c r="K5" s="82" t="s">
        <v>338</v>
      </c>
      <c r="L5" s="82" t="s">
        <v>348</v>
      </c>
      <c r="M5" s="82" t="s">
        <v>338</v>
      </c>
      <c r="N5" s="82" t="s">
        <v>348</v>
      </c>
    </row>
    <row r="6" spans="2:14" x14ac:dyDescent="0.2">
      <c r="B6" s="48" t="s">
        <v>72</v>
      </c>
      <c r="C6" s="120">
        <v>292.03199999999998</v>
      </c>
      <c r="D6" s="85">
        <v>13.36</v>
      </c>
      <c r="E6" s="120">
        <v>195.30190999999999</v>
      </c>
      <c r="F6" s="85">
        <v>13.555</v>
      </c>
      <c r="G6" s="120">
        <v>92.665400000000005</v>
      </c>
      <c r="H6" s="85">
        <v>11.41</v>
      </c>
      <c r="I6" s="120">
        <v>782.60410000000002</v>
      </c>
      <c r="J6" s="85">
        <v>19.39</v>
      </c>
      <c r="K6" s="120">
        <v>358.71499999999997</v>
      </c>
      <c r="L6" s="85">
        <v>21.02</v>
      </c>
      <c r="M6" s="120">
        <v>423.88900000000001</v>
      </c>
      <c r="N6" s="85">
        <v>19.43</v>
      </c>
    </row>
    <row r="7" spans="2:14" x14ac:dyDescent="0.2">
      <c r="B7" s="48" t="s">
        <v>349</v>
      </c>
      <c r="C7" s="120">
        <v>565.07259999999997</v>
      </c>
      <c r="D7" s="85">
        <v>25.85</v>
      </c>
      <c r="E7" s="120">
        <v>378.13229999999999</v>
      </c>
      <c r="F7" s="85">
        <v>29.72</v>
      </c>
      <c r="G7" s="120">
        <v>186.94049999999999</v>
      </c>
      <c r="H7" s="85">
        <v>23.294999999999998</v>
      </c>
      <c r="I7" s="120">
        <v>1041.4570000000001</v>
      </c>
      <c r="J7" s="85">
        <v>25.81</v>
      </c>
      <c r="K7" s="120">
        <v>527.76900000000001</v>
      </c>
      <c r="L7" s="85">
        <v>30.79</v>
      </c>
      <c r="M7" s="120">
        <v>513.68899999999996</v>
      </c>
      <c r="N7" s="85">
        <v>22.28</v>
      </c>
    </row>
    <row r="8" spans="2:14" x14ac:dyDescent="0.2">
      <c r="B8" s="48" t="s">
        <v>350</v>
      </c>
      <c r="C8" s="120">
        <v>1290.1320000000001</v>
      </c>
      <c r="D8" s="85">
        <v>59.03</v>
      </c>
      <c r="E8" s="120">
        <v>494.79679999999996</v>
      </c>
      <c r="F8" s="85">
        <v>54.25</v>
      </c>
      <c r="G8" s="120">
        <v>795.05970000000002</v>
      </c>
      <c r="H8" s="85">
        <v>63.7</v>
      </c>
      <c r="I8" s="120">
        <v>2148.027</v>
      </c>
      <c r="J8" s="85">
        <v>53.23</v>
      </c>
      <c r="K8" s="120">
        <v>714.84</v>
      </c>
      <c r="L8" s="85">
        <v>46.18</v>
      </c>
      <c r="M8" s="120">
        <v>1433.19</v>
      </c>
      <c r="N8" s="85">
        <v>57.254999999999995</v>
      </c>
    </row>
    <row r="9" spans="2:14" x14ac:dyDescent="0.2">
      <c r="B9" s="48" t="s">
        <v>351</v>
      </c>
      <c r="C9" s="120">
        <v>38.371009999999998</v>
      </c>
      <c r="D9" s="85">
        <v>1.76</v>
      </c>
      <c r="E9" s="120">
        <v>22.009709999999998</v>
      </c>
      <c r="F9" s="85">
        <v>2.4699999999999998</v>
      </c>
      <c r="G9" s="120">
        <v>16.36121</v>
      </c>
      <c r="H9" s="85">
        <v>1.595</v>
      </c>
      <c r="I9" s="120">
        <v>63.555059999999997</v>
      </c>
      <c r="J9" s="85">
        <v>1.57</v>
      </c>
      <c r="K9" s="120">
        <v>35.945799999999998</v>
      </c>
      <c r="L9" s="85">
        <v>2.02</v>
      </c>
      <c r="M9" s="120">
        <v>27.609200000000001</v>
      </c>
      <c r="N9" s="85">
        <v>1.0249999999999999</v>
      </c>
    </row>
  </sheetData>
  <mergeCells count="9">
    <mergeCell ref="B3:B5"/>
    <mergeCell ref="C3:H3"/>
    <mergeCell ref="I3:N3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E29"/>
  <sheetViews>
    <sheetView topLeftCell="A16" workbookViewId="0">
      <selection activeCell="B29" sqref="B29"/>
    </sheetView>
  </sheetViews>
  <sheetFormatPr defaultColWidth="8.85546875" defaultRowHeight="12.75" x14ac:dyDescent="0.2"/>
  <cols>
    <col min="1" max="16384" width="8.85546875" style="1"/>
  </cols>
  <sheetData>
    <row r="2" spans="2:5" x14ac:dyDescent="0.2">
      <c r="B2" s="2" t="s">
        <v>3</v>
      </c>
    </row>
    <row r="3" spans="2:5" x14ac:dyDescent="0.2">
      <c r="B3" s="48"/>
      <c r="C3" s="49" t="s">
        <v>0</v>
      </c>
      <c r="D3" s="49" t="s">
        <v>1</v>
      </c>
      <c r="E3" s="49" t="s">
        <v>2</v>
      </c>
    </row>
    <row r="4" spans="2:5" x14ac:dyDescent="0.2">
      <c r="B4" s="48"/>
      <c r="C4" s="49"/>
      <c r="D4" s="49"/>
      <c r="E4" s="49"/>
    </row>
    <row r="5" spans="2:5" x14ac:dyDescent="0.2">
      <c r="B5" s="50">
        <v>2002</v>
      </c>
      <c r="C5" s="51">
        <v>52.7</v>
      </c>
      <c r="D5" s="51">
        <v>57.6</v>
      </c>
      <c r="E5" s="51">
        <v>55.2</v>
      </c>
    </row>
    <row r="6" spans="2:5" x14ac:dyDescent="0.2">
      <c r="B6" s="50">
        <v>2003</v>
      </c>
      <c r="C6" s="51">
        <v>52.1</v>
      </c>
      <c r="D6" s="51">
        <v>57</v>
      </c>
      <c r="E6" s="51">
        <v>54.6</v>
      </c>
    </row>
    <row r="7" spans="2:5" x14ac:dyDescent="0.2">
      <c r="B7" s="50">
        <v>2004</v>
      </c>
      <c r="C7" s="51">
        <v>51.9</v>
      </c>
      <c r="D7" s="51">
        <v>56.5</v>
      </c>
      <c r="E7" s="51">
        <v>54.3</v>
      </c>
    </row>
    <row r="8" spans="2:5" x14ac:dyDescent="0.2">
      <c r="B8" s="50">
        <v>2005</v>
      </c>
      <c r="C8" s="51">
        <v>51.9</v>
      </c>
      <c r="D8" s="51">
        <v>56.2</v>
      </c>
      <c r="E8" s="51">
        <v>54.1</v>
      </c>
    </row>
    <row r="9" spans="2:5" x14ac:dyDescent="0.2">
      <c r="B9" s="50">
        <v>2006</v>
      </c>
      <c r="C9" s="51">
        <v>51.8</v>
      </c>
      <c r="D9" s="51">
        <v>56.5</v>
      </c>
      <c r="E9" s="51">
        <v>54.2</v>
      </c>
    </row>
    <row r="10" spans="2:5" x14ac:dyDescent="0.2">
      <c r="B10" s="50">
        <v>2007</v>
      </c>
      <c r="C10" s="51">
        <v>52.6</v>
      </c>
      <c r="D10" s="51">
        <v>57.1</v>
      </c>
      <c r="E10" s="51">
        <v>54.9</v>
      </c>
    </row>
    <row r="11" spans="2:5" x14ac:dyDescent="0.2">
      <c r="B11" s="50">
        <v>2008</v>
      </c>
      <c r="C11" s="51">
        <v>54</v>
      </c>
      <c r="D11" s="51">
        <v>58.8</v>
      </c>
      <c r="E11" s="51">
        <v>56.5</v>
      </c>
    </row>
    <row r="12" spans="2:5" x14ac:dyDescent="0.2">
      <c r="B12" s="50">
        <v>2009</v>
      </c>
      <c r="C12" s="51">
        <v>55</v>
      </c>
      <c r="D12" s="51">
        <v>60.3</v>
      </c>
      <c r="E12" s="51">
        <v>57.7</v>
      </c>
    </row>
    <row r="13" spans="2:5" x14ac:dyDescent="0.2">
      <c r="B13" s="50">
        <v>2010</v>
      </c>
      <c r="C13" s="51">
        <v>55.9</v>
      </c>
      <c r="D13" s="51">
        <v>61.1</v>
      </c>
      <c r="E13" s="51">
        <v>58.6</v>
      </c>
    </row>
    <row r="14" spans="2:5" x14ac:dyDescent="0.2">
      <c r="B14" s="50">
        <v>2011</v>
      </c>
      <c r="C14" s="51">
        <v>57</v>
      </c>
      <c r="D14" s="51">
        <v>63</v>
      </c>
      <c r="E14" s="51">
        <v>60.1</v>
      </c>
    </row>
    <row r="15" spans="2:5" x14ac:dyDescent="0.2">
      <c r="B15" s="50">
        <v>2012</v>
      </c>
      <c r="C15" s="51">
        <v>59.4</v>
      </c>
      <c r="D15" s="51">
        <v>65</v>
      </c>
      <c r="E15" s="51">
        <v>62.3</v>
      </c>
    </row>
    <row r="16" spans="2:5" x14ac:dyDescent="0.2">
      <c r="B16" s="50">
        <v>2013</v>
      </c>
      <c r="C16" s="51">
        <v>59.9</v>
      </c>
      <c r="D16" s="51">
        <v>65.7</v>
      </c>
      <c r="E16" s="51">
        <v>62.9</v>
      </c>
    </row>
    <row r="17" spans="2:5" x14ac:dyDescent="0.2">
      <c r="B17" s="50">
        <v>2014</v>
      </c>
      <c r="C17" s="51">
        <v>61</v>
      </c>
      <c r="D17" s="51">
        <v>66.8</v>
      </c>
      <c r="E17" s="51">
        <v>63.9</v>
      </c>
    </row>
    <row r="18" spans="2:5" x14ac:dyDescent="0.2">
      <c r="B18" s="50">
        <v>2015</v>
      </c>
      <c r="C18" s="51">
        <v>61.4</v>
      </c>
      <c r="D18" s="51">
        <v>67.2</v>
      </c>
      <c r="E18" s="51">
        <v>64.400000000000006</v>
      </c>
    </row>
    <row r="19" spans="2:5" x14ac:dyDescent="0.2">
      <c r="B19" s="50">
        <v>2016</v>
      </c>
      <c r="C19" s="51">
        <v>61.5</v>
      </c>
      <c r="D19" s="51">
        <v>67.400000000000006</v>
      </c>
      <c r="E19" s="51">
        <v>64.5</v>
      </c>
    </row>
    <row r="20" spans="2:5" x14ac:dyDescent="0.2">
      <c r="B20" s="50">
        <v>2017</v>
      </c>
      <c r="C20" s="51">
        <v>61.9</v>
      </c>
      <c r="D20" s="51">
        <v>67.7</v>
      </c>
      <c r="E20" s="51">
        <v>64.900000000000006</v>
      </c>
    </row>
    <row r="21" spans="2:5" x14ac:dyDescent="0.2">
      <c r="B21" s="50">
        <v>2018</v>
      </c>
      <c r="C21" s="51">
        <v>62.2</v>
      </c>
      <c r="D21" s="51">
        <v>67.8</v>
      </c>
      <c r="E21" s="51">
        <v>65.099999999999994</v>
      </c>
    </row>
    <row r="22" spans="2:5" x14ac:dyDescent="0.2">
      <c r="B22" s="50">
        <v>2019</v>
      </c>
      <c r="C22" s="51">
        <v>62.6</v>
      </c>
      <c r="D22" s="51">
        <v>68.400000000000006</v>
      </c>
      <c r="E22" s="51">
        <v>65.5</v>
      </c>
    </row>
    <row r="23" spans="2:5" x14ac:dyDescent="0.2">
      <c r="B23" s="50">
        <v>2020</v>
      </c>
      <c r="C23" s="51">
        <v>62.8</v>
      </c>
      <c r="D23" s="51">
        <v>68.8</v>
      </c>
      <c r="E23" s="51">
        <v>65.900000000000006</v>
      </c>
    </row>
    <row r="24" spans="2:5" x14ac:dyDescent="0.2">
      <c r="B24" s="52">
        <v>2021</v>
      </c>
      <c r="C24" s="51">
        <v>59.8</v>
      </c>
      <c r="D24" s="51">
        <v>65.2</v>
      </c>
      <c r="E24" s="51">
        <v>62.6</v>
      </c>
    </row>
    <row r="25" spans="2:5" x14ac:dyDescent="0.2">
      <c r="B25" s="50">
        <v>2022</v>
      </c>
      <c r="C25" s="51">
        <v>61.7</v>
      </c>
      <c r="D25" s="53">
        <v>67.400000000000006</v>
      </c>
      <c r="E25" s="53">
        <v>64.599999999999994</v>
      </c>
    </row>
    <row r="26" spans="2:5" x14ac:dyDescent="0.2">
      <c r="B26" s="52">
        <v>2023</v>
      </c>
      <c r="C26" s="51">
        <v>63.2</v>
      </c>
      <c r="D26" s="51">
        <v>69.2</v>
      </c>
      <c r="E26" s="51">
        <v>66.3</v>
      </c>
    </row>
    <row r="27" spans="2:5" x14ac:dyDescent="0.2">
      <c r="B27" s="50">
        <v>2024</v>
      </c>
      <c r="C27" s="51">
        <v>63.8</v>
      </c>
      <c r="D27" s="51">
        <v>69.400000000000006</v>
      </c>
      <c r="E27" s="51">
        <v>66.7</v>
      </c>
    </row>
    <row r="28" spans="2:5" x14ac:dyDescent="0.2">
      <c r="B28" s="52">
        <v>2025</v>
      </c>
      <c r="C28" s="53">
        <v>64</v>
      </c>
      <c r="D28" s="53">
        <v>69.599999999999994</v>
      </c>
      <c r="E28" s="53">
        <v>66.900000000000006</v>
      </c>
    </row>
    <row r="29" spans="2:5" ht="67.5" x14ac:dyDescent="0.2">
      <c r="B29" s="11" t="s">
        <v>93</v>
      </c>
    </row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3:K10"/>
  <sheetViews>
    <sheetView workbookViewId="0">
      <selection activeCell="N15" sqref="N15"/>
    </sheetView>
  </sheetViews>
  <sheetFormatPr defaultRowHeight="15" x14ac:dyDescent="0.25"/>
  <cols>
    <col min="2" max="2" width="10" customWidth="1"/>
    <col min="3" max="3" width="12.7109375" bestFit="1" customWidth="1"/>
    <col min="4" max="4" width="10" bestFit="1" customWidth="1"/>
    <col min="6" max="6" width="13.7109375" bestFit="1" customWidth="1"/>
    <col min="8" max="8" width="11.85546875" bestFit="1" customWidth="1"/>
    <col min="9" max="9" width="14" bestFit="1" customWidth="1"/>
    <col min="10" max="10" width="11.140625" bestFit="1" customWidth="1"/>
    <col min="11" max="11" width="13.5703125" bestFit="1" customWidth="1"/>
  </cols>
  <sheetData>
    <row r="3" spans="2:11" x14ac:dyDescent="0.25">
      <c r="B3" s="42" t="s">
        <v>95</v>
      </c>
      <c r="C3" s="43"/>
      <c r="D3" s="43"/>
      <c r="E3" s="43"/>
      <c r="F3" s="43"/>
      <c r="G3" s="43"/>
      <c r="H3" s="43"/>
      <c r="I3" s="43"/>
      <c r="J3" s="43"/>
      <c r="K3" s="43"/>
    </row>
    <row r="4" spans="2:11" x14ac:dyDescent="0.25">
      <c r="B4" s="41"/>
      <c r="C4" s="41" t="s">
        <v>50</v>
      </c>
      <c r="D4" s="41" t="s">
        <v>52</v>
      </c>
      <c r="E4" s="41" t="s">
        <v>55</v>
      </c>
      <c r="F4" s="41" t="s">
        <v>53</v>
      </c>
      <c r="G4" s="41" t="s">
        <v>57</v>
      </c>
      <c r="H4" s="41" t="s">
        <v>56</v>
      </c>
      <c r="I4" s="41" t="s">
        <v>51</v>
      </c>
      <c r="J4" s="41" t="s">
        <v>54</v>
      </c>
      <c r="K4" s="41" t="s">
        <v>49</v>
      </c>
    </row>
    <row r="5" spans="2:11" x14ac:dyDescent="0.25">
      <c r="B5" s="44" t="s">
        <v>76</v>
      </c>
      <c r="C5" s="45">
        <v>51.4</v>
      </c>
      <c r="D5" s="45">
        <v>43.1</v>
      </c>
      <c r="E5" s="45">
        <v>54.8</v>
      </c>
      <c r="F5" s="45">
        <v>45.5</v>
      </c>
      <c r="G5" s="45">
        <v>52.8</v>
      </c>
      <c r="H5" s="45">
        <v>50.7</v>
      </c>
      <c r="I5" s="45">
        <v>49.8</v>
      </c>
      <c r="J5" s="45">
        <v>45.8</v>
      </c>
      <c r="K5" s="45">
        <v>58.2</v>
      </c>
    </row>
    <row r="6" spans="2:11" x14ac:dyDescent="0.25">
      <c r="B6" s="44" t="s">
        <v>77</v>
      </c>
      <c r="C6" s="45">
        <v>54.1</v>
      </c>
      <c r="D6" s="45">
        <v>46</v>
      </c>
      <c r="E6" s="45">
        <v>57.3</v>
      </c>
      <c r="F6" s="45">
        <v>48.7</v>
      </c>
      <c r="G6" s="45">
        <v>55</v>
      </c>
      <c r="H6" s="45">
        <v>53.5</v>
      </c>
      <c r="I6" s="45">
        <v>51.5</v>
      </c>
      <c r="J6" s="45">
        <v>49</v>
      </c>
      <c r="K6" s="45">
        <v>61.3</v>
      </c>
    </row>
    <row r="7" spans="2:11" x14ac:dyDescent="0.25">
      <c r="B7" s="44" t="s">
        <v>78</v>
      </c>
      <c r="C7" s="45">
        <v>59.6</v>
      </c>
      <c r="D7" s="45">
        <v>54.5</v>
      </c>
      <c r="E7" s="45">
        <v>62.8</v>
      </c>
      <c r="F7" s="45">
        <v>56.7</v>
      </c>
      <c r="G7" s="45">
        <v>60.3</v>
      </c>
      <c r="H7" s="45">
        <v>59.9</v>
      </c>
      <c r="I7" s="45">
        <v>57.6</v>
      </c>
      <c r="J7" s="45">
        <v>56.8</v>
      </c>
      <c r="K7" s="45">
        <v>65</v>
      </c>
    </row>
    <row r="8" spans="2:11" x14ac:dyDescent="0.25">
      <c r="B8" s="44" t="s">
        <v>79</v>
      </c>
      <c r="C8" s="45">
        <v>60</v>
      </c>
      <c r="D8" s="45">
        <v>55.5</v>
      </c>
      <c r="E8" s="45">
        <v>63.5</v>
      </c>
      <c r="F8" s="45">
        <v>57.5</v>
      </c>
      <c r="G8" s="45">
        <v>61.5</v>
      </c>
      <c r="H8" s="45">
        <v>61.1</v>
      </c>
      <c r="I8" s="45">
        <v>57.9</v>
      </c>
      <c r="J8" s="45">
        <v>57.6</v>
      </c>
      <c r="K8" s="45">
        <v>66</v>
      </c>
    </row>
    <row r="9" spans="2:11" x14ac:dyDescent="0.25">
      <c r="B9" s="44" t="s">
        <v>80</v>
      </c>
      <c r="C9" s="45">
        <v>61.5</v>
      </c>
      <c r="D9" s="45">
        <v>57.3</v>
      </c>
      <c r="E9" s="45">
        <v>65.3</v>
      </c>
      <c r="F9" s="45">
        <v>59.3</v>
      </c>
      <c r="G9" s="45">
        <v>64</v>
      </c>
      <c r="H9" s="45">
        <v>62.8</v>
      </c>
      <c r="I9" s="45">
        <v>59.5</v>
      </c>
      <c r="J9" s="45">
        <v>59.7</v>
      </c>
      <c r="K9" s="45">
        <v>67.599999999999994</v>
      </c>
    </row>
    <row r="10" spans="2:11" x14ac:dyDescent="0.25">
      <c r="B10" s="20" t="s">
        <v>93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3:K10"/>
  <sheetViews>
    <sheetView workbookViewId="0">
      <selection activeCell="F21" sqref="F21"/>
    </sheetView>
  </sheetViews>
  <sheetFormatPr defaultRowHeight="15" x14ac:dyDescent="0.25"/>
  <cols>
    <col min="2" max="2" width="11" customWidth="1"/>
    <col min="3" max="3" width="12.7109375" bestFit="1" customWidth="1"/>
    <col min="4" max="4" width="10" bestFit="1" customWidth="1"/>
    <col min="6" max="6" width="13.7109375" bestFit="1" customWidth="1"/>
    <col min="8" max="8" width="11.85546875" bestFit="1" customWidth="1"/>
    <col min="9" max="9" width="14" bestFit="1" customWidth="1"/>
    <col min="10" max="10" width="11.140625" bestFit="1" customWidth="1"/>
    <col min="11" max="11" width="13.5703125" bestFit="1" customWidth="1"/>
  </cols>
  <sheetData>
    <row r="3" spans="2:11" x14ac:dyDescent="0.25">
      <c r="B3" s="42" t="s">
        <v>94</v>
      </c>
      <c r="C3" s="43"/>
      <c r="D3" s="43"/>
      <c r="E3" s="43"/>
      <c r="F3" s="43"/>
      <c r="G3" s="43"/>
      <c r="H3" s="43"/>
      <c r="I3" s="43"/>
      <c r="J3" s="43"/>
      <c r="K3" s="43"/>
    </row>
    <row r="4" spans="2:11" x14ac:dyDescent="0.25">
      <c r="B4" s="41"/>
      <c r="C4" s="41" t="s">
        <v>50</v>
      </c>
      <c r="D4" s="41" t="s">
        <v>52</v>
      </c>
      <c r="E4" s="41" t="s">
        <v>55</v>
      </c>
      <c r="F4" s="41" t="s">
        <v>53</v>
      </c>
      <c r="G4" s="41" t="s">
        <v>57</v>
      </c>
      <c r="H4" s="41" t="s">
        <v>56</v>
      </c>
      <c r="I4" s="41" t="s">
        <v>51</v>
      </c>
      <c r="J4" s="41" t="s">
        <v>54</v>
      </c>
      <c r="K4" s="41" t="s">
        <v>49</v>
      </c>
    </row>
    <row r="5" spans="2:11" x14ac:dyDescent="0.25">
      <c r="B5" s="44" t="s">
        <v>76</v>
      </c>
      <c r="C5" s="45">
        <v>55.9</v>
      </c>
      <c r="D5" s="45">
        <v>48.2</v>
      </c>
      <c r="E5" s="45">
        <v>59.7</v>
      </c>
      <c r="F5" s="45">
        <v>50.6</v>
      </c>
      <c r="G5" s="45">
        <v>57.3</v>
      </c>
      <c r="H5" s="45">
        <v>55.1</v>
      </c>
      <c r="I5" s="45">
        <v>55</v>
      </c>
      <c r="J5" s="45">
        <v>50.7</v>
      </c>
      <c r="K5" s="45">
        <v>62.6</v>
      </c>
    </row>
    <row r="6" spans="2:11" x14ac:dyDescent="0.25">
      <c r="B6" s="44" t="s">
        <v>77</v>
      </c>
      <c r="C6" s="45">
        <v>59.2</v>
      </c>
      <c r="D6" s="45">
        <v>52.5</v>
      </c>
      <c r="E6" s="45">
        <v>62.5</v>
      </c>
      <c r="F6" s="45">
        <v>54.3</v>
      </c>
      <c r="G6" s="45">
        <v>60.1</v>
      </c>
      <c r="H6" s="45">
        <v>58.3</v>
      </c>
      <c r="I6" s="45">
        <v>57.8</v>
      </c>
      <c r="J6" s="45">
        <v>54.7</v>
      </c>
      <c r="K6" s="45">
        <v>65.599999999999994</v>
      </c>
    </row>
    <row r="7" spans="2:11" x14ac:dyDescent="0.25">
      <c r="B7" s="44" t="s">
        <v>78</v>
      </c>
      <c r="C7" s="45">
        <v>65</v>
      </c>
      <c r="D7" s="45">
        <v>61.4</v>
      </c>
      <c r="E7" s="45">
        <v>68.400000000000006</v>
      </c>
      <c r="F7" s="45">
        <v>63.2</v>
      </c>
      <c r="G7" s="45">
        <v>66</v>
      </c>
      <c r="H7" s="45">
        <v>65.099999999999994</v>
      </c>
      <c r="I7" s="45">
        <v>64</v>
      </c>
      <c r="J7" s="45">
        <v>63.3</v>
      </c>
      <c r="K7" s="45">
        <v>69.7</v>
      </c>
    </row>
    <row r="8" spans="2:11" x14ac:dyDescent="0.25">
      <c r="B8" s="44" t="s">
        <v>79</v>
      </c>
      <c r="C8" s="45">
        <v>65.7</v>
      </c>
      <c r="D8" s="45">
        <v>62.4</v>
      </c>
      <c r="E8" s="45">
        <v>69.099999999999994</v>
      </c>
      <c r="F8" s="45">
        <v>63.8</v>
      </c>
      <c r="G8" s="45">
        <v>66.5</v>
      </c>
      <c r="H8" s="45">
        <v>66.400000000000006</v>
      </c>
      <c r="I8" s="45">
        <v>64.7</v>
      </c>
      <c r="J8" s="45">
        <v>64</v>
      </c>
      <c r="K8" s="45">
        <v>71.2</v>
      </c>
    </row>
    <row r="9" spans="2:11" x14ac:dyDescent="0.25">
      <c r="B9" s="44" t="s">
        <v>80</v>
      </c>
      <c r="C9" s="45">
        <v>67.599999999999994</v>
      </c>
      <c r="D9" s="45">
        <v>64.2</v>
      </c>
      <c r="E9" s="45">
        <v>71.2</v>
      </c>
      <c r="F9" s="45">
        <v>65.400000000000006</v>
      </c>
      <c r="G9" s="45">
        <v>68.7</v>
      </c>
      <c r="H9" s="45">
        <v>67.7</v>
      </c>
      <c r="I9" s="45">
        <v>66.2</v>
      </c>
      <c r="J9" s="45">
        <v>66</v>
      </c>
      <c r="K9" s="45">
        <v>72.2</v>
      </c>
    </row>
    <row r="10" spans="2:11" x14ac:dyDescent="0.25">
      <c r="B10" s="20" t="s">
        <v>93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2:I69"/>
  <sheetViews>
    <sheetView topLeftCell="A52" workbookViewId="0">
      <selection activeCell="K80" sqref="K80"/>
    </sheetView>
  </sheetViews>
  <sheetFormatPr defaultRowHeight="15" x14ac:dyDescent="0.25"/>
  <cols>
    <col min="2" max="2" width="18.7109375" customWidth="1"/>
  </cols>
  <sheetData>
    <row r="2" spans="2:8" ht="15.75" thickBot="1" x14ac:dyDescent="0.3">
      <c r="B2" s="2" t="s">
        <v>183</v>
      </c>
    </row>
    <row r="3" spans="2:8" ht="15.75" thickBot="1" x14ac:dyDescent="0.3">
      <c r="B3" s="335" t="s">
        <v>44</v>
      </c>
      <c r="C3" s="341">
        <v>2002</v>
      </c>
      <c r="D3" s="342"/>
      <c r="E3" s="342"/>
      <c r="F3" s="342"/>
      <c r="G3" s="342"/>
      <c r="H3" s="345"/>
    </row>
    <row r="4" spans="2:8" ht="15.75" thickBot="1" x14ac:dyDescent="0.3">
      <c r="B4" s="336"/>
      <c r="C4" s="4" t="s">
        <v>181</v>
      </c>
      <c r="D4" s="4" t="s">
        <v>182</v>
      </c>
      <c r="E4" s="4" t="s">
        <v>8</v>
      </c>
      <c r="F4" s="4" t="s">
        <v>181</v>
      </c>
      <c r="G4" s="4" t="s">
        <v>182</v>
      </c>
      <c r="H4" s="4" t="s">
        <v>8</v>
      </c>
    </row>
    <row r="5" spans="2:8" ht="15.75" thickBot="1" x14ac:dyDescent="0.3">
      <c r="B5" s="337"/>
      <c r="C5" s="341" t="s">
        <v>39</v>
      </c>
      <c r="D5" s="342"/>
      <c r="E5" s="343"/>
      <c r="F5" s="338" t="s">
        <v>41</v>
      </c>
      <c r="G5" s="339"/>
      <c r="H5" s="344"/>
    </row>
    <row r="6" spans="2:8" ht="15.75" thickBot="1" x14ac:dyDescent="0.3">
      <c r="B6" s="10" t="s">
        <v>49</v>
      </c>
      <c r="C6" s="9">
        <v>3551</v>
      </c>
      <c r="D6" s="9">
        <v>1205</v>
      </c>
      <c r="E6" s="6">
        <v>4756</v>
      </c>
      <c r="F6" s="5">
        <v>74.7</v>
      </c>
      <c r="G6" s="5">
        <v>25.3</v>
      </c>
      <c r="H6" s="59">
        <v>100</v>
      </c>
    </row>
    <row r="7" spans="2:8" ht="15.75" thickBot="1" x14ac:dyDescent="0.3">
      <c r="B7" s="10" t="s">
        <v>50</v>
      </c>
      <c r="C7" s="9">
        <v>5910</v>
      </c>
      <c r="D7" s="5">
        <v>605</v>
      </c>
      <c r="E7" s="6">
        <v>6515</v>
      </c>
      <c r="F7" s="5">
        <v>90.7</v>
      </c>
      <c r="G7" s="5">
        <v>9.3000000000000007</v>
      </c>
      <c r="H7" s="59">
        <v>100</v>
      </c>
    </row>
    <row r="8" spans="2:8" ht="15.75" thickBot="1" x14ac:dyDescent="0.3">
      <c r="B8" s="10" t="s">
        <v>51</v>
      </c>
      <c r="C8" s="5">
        <v>863</v>
      </c>
      <c r="D8" s="5">
        <v>166</v>
      </c>
      <c r="E8" s="6">
        <v>1030</v>
      </c>
      <c r="F8" s="5">
        <v>83.9</v>
      </c>
      <c r="G8" s="5">
        <v>16.100000000000001</v>
      </c>
      <c r="H8" s="59">
        <v>100</v>
      </c>
    </row>
    <row r="9" spans="2:8" ht="15.75" thickBot="1" x14ac:dyDescent="0.3">
      <c r="B9" s="10" t="s">
        <v>52</v>
      </c>
      <c r="C9" s="9">
        <v>2248</v>
      </c>
      <c r="D9" s="5">
        <v>396</v>
      </c>
      <c r="E9" s="6">
        <v>2645</v>
      </c>
      <c r="F9" s="5">
        <v>85</v>
      </c>
      <c r="G9" s="5">
        <v>15</v>
      </c>
      <c r="H9" s="59">
        <v>100</v>
      </c>
    </row>
    <row r="10" spans="2:8" ht="15.75" thickBot="1" x14ac:dyDescent="0.3">
      <c r="B10" s="10" t="s">
        <v>53</v>
      </c>
      <c r="C10" s="9">
        <v>8546</v>
      </c>
      <c r="D10" s="9">
        <v>1114</v>
      </c>
      <c r="E10" s="6">
        <v>9660</v>
      </c>
      <c r="F10" s="5">
        <v>88.5</v>
      </c>
      <c r="G10" s="5">
        <v>11.5</v>
      </c>
      <c r="H10" s="59">
        <v>100</v>
      </c>
    </row>
    <row r="11" spans="2:8" ht="15.75" thickBot="1" x14ac:dyDescent="0.3">
      <c r="B11" s="10" t="s">
        <v>54</v>
      </c>
      <c r="C11" s="9">
        <v>2656</v>
      </c>
      <c r="D11" s="5">
        <v>399</v>
      </c>
      <c r="E11" s="6">
        <v>3054</v>
      </c>
      <c r="F11" s="5">
        <v>86.9</v>
      </c>
      <c r="G11" s="5">
        <v>13.1</v>
      </c>
      <c r="H11" s="59">
        <v>100</v>
      </c>
    </row>
    <row r="12" spans="2:8" ht="15.75" thickBot="1" x14ac:dyDescent="0.3">
      <c r="B12" s="10" t="s">
        <v>55</v>
      </c>
      <c r="C12" s="9">
        <v>7166</v>
      </c>
      <c r="D12" s="9">
        <v>2598</v>
      </c>
      <c r="E12" s="6">
        <v>9764</v>
      </c>
      <c r="F12" s="5">
        <v>73.400000000000006</v>
      </c>
      <c r="G12" s="5">
        <v>26.6</v>
      </c>
      <c r="H12" s="59">
        <v>100</v>
      </c>
    </row>
    <row r="13" spans="2:8" ht="15.75" thickBot="1" x14ac:dyDescent="0.3">
      <c r="B13" s="10" t="s">
        <v>56</v>
      </c>
      <c r="C13" s="9">
        <v>3062</v>
      </c>
      <c r="D13" s="5">
        <v>416</v>
      </c>
      <c r="E13" s="6">
        <v>3478</v>
      </c>
      <c r="F13" s="5">
        <v>88</v>
      </c>
      <c r="G13" s="5">
        <v>12</v>
      </c>
      <c r="H13" s="59">
        <v>100</v>
      </c>
    </row>
    <row r="14" spans="2:8" ht="15.75" thickBot="1" x14ac:dyDescent="0.3">
      <c r="B14" s="10" t="s">
        <v>57</v>
      </c>
      <c r="C14" s="9">
        <v>4635</v>
      </c>
      <c r="D14" s="5">
        <v>384</v>
      </c>
      <c r="E14" s="6">
        <v>5019</v>
      </c>
      <c r="F14" s="5">
        <v>92.4</v>
      </c>
      <c r="G14" s="5">
        <v>7.7</v>
      </c>
      <c r="H14" s="59">
        <v>100</v>
      </c>
    </row>
    <row r="15" spans="2:8" ht="15.75" thickBot="1" x14ac:dyDescent="0.3">
      <c r="B15" s="118" t="s">
        <v>58</v>
      </c>
      <c r="C15" s="6">
        <v>38637</v>
      </c>
      <c r="D15" s="6">
        <v>7284</v>
      </c>
      <c r="E15" s="6">
        <v>45921</v>
      </c>
      <c r="F15" s="7">
        <v>84.1</v>
      </c>
      <c r="G15" s="7">
        <v>15.9</v>
      </c>
      <c r="H15" s="59">
        <v>100</v>
      </c>
    </row>
    <row r="16" spans="2:8" x14ac:dyDescent="0.25">
      <c r="B16" s="117" t="s">
        <v>97</v>
      </c>
    </row>
    <row r="18" spans="2:8" ht="15.75" thickBot="1" x14ac:dyDescent="0.3">
      <c r="B18" s="2" t="s">
        <v>184</v>
      </c>
    </row>
    <row r="19" spans="2:8" ht="15.75" thickBot="1" x14ac:dyDescent="0.3">
      <c r="B19" s="335" t="s">
        <v>44</v>
      </c>
      <c r="C19" s="54" t="s">
        <v>181</v>
      </c>
      <c r="D19" s="54" t="s">
        <v>182</v>
      </c>
      <c r="E19" s="54" t="s">
        <v>8</v>
      </c>
      <c r="F19" s="54" t="s">
        <v>181</v>
      </c>
      <c r="G19" s="54" t="s">
        <v>182</v>
      </c>
      <c r="H19" s="54" t="s">
        <v>8</v>
      </c>
    </row>
    <row r="20" spans="2:8" ht="15.75" thickBot="1" x14ac:dyDescent="0.3">
      <c r="B20" s="337"/>
      <c r="C20" s="341" t="s">
        <v>39</v>
      </c>
      <c r="D20" s="342"/>
      <c r="E20" s="343"/>
      <c r="F20" s="338" t="s">
        <v>41</v>
      </c>
      <c r="G20" s="339"/>
      <c r="H20" s="344"/>
    </row>
    <row r="21" spans="2:8" ht="15.75" thickBot="1" x14ac:dyDescent="0.3">
      <c r="B21" s="10" t="s">
        <v>49</v>
      </c>
      <c r="C21" s="5">
        <v>235</v>
      </c>
      <c r="D21" s="5">
        <v>137</v>
      </c>
      <c r="E21" s="7">
        <v>372</v>
      </c>
      <c r="F21" s="5">
        <v>63.2</v>
      </c>
      <c r="G21" s="5">
        <v>36.799999999999997</v>
      </c>
      <c r="H21" s="59">
        <v>100</v>
      </c>
    </row>
    <row r="22" spans="2:8" ht="15.75" thickBot="1" x14ac:dyDescent="0.3">
      <c r="B22" s="10" t="s">
        <v>50</v>
      </c>
      <c r="C22" s="5">
        <v>523</v>
      </c>
      <c r="D22" s="5">
        <v>55</v>
      </c>
      <c r="E22" s="7">
        <v>578</v>
      </c>
      <c r="F22" s="5">
        <v>90.5</v>
      </c>
      <c r="G22" s="5">
        <v>9.5</v>
      </c>
      <c r="H22" s="59">
        <v>100</v>
      </c>
    </row>
    <row r="23" spans="2:8" ht="15.75" thickBot="1" x14ac:dyDescent="0.3">
      <c r="B23" s="10" t="s">
        <v>51</v>
      </c>
      <c r="C23" s="5">
        <v>68</v>
      </c>
      <c r="D23" s="5">
        <v>12</v>
      </c>
      <c r="E23" s="7">
        <v>80</v>
      </c>
      <c r="F23" s="5">
        <v>85.3</v>
      </c>
      <c r="G23" s="5">
        <v>14.7</v>
      </c>
      <c r="H23" s="59">
        <v>100</v>
      </c>
    </row>
    <row r="24" spans="2:8" ht="15.75" thickBot="1" x14ac:dyDescent="0.3">
      <c r="B24" s="10" t="s">
        <v>52</v>
      </c>
      <c r="C24" s="5">
        <v>142</v>
      </c>
      <c r="D24" s="5">
        <v>36</v>
      </c>
      <c r="E24" s="7">
        <v>178</v>
      </c>
      <c r="F24" s="5">
        <v>79.8</v>
      </c>
      <c r="G24" s="5">
        <v>20.2</v>
      </c>
      <c r="H24" s="59">
        <v>100</v>
      </c>
    </row>
    <row r="25" spans="2:8" ht="15.75" thickBot="1" x14ac:dyDescent="0.3">
      <c r="B25" s="10" t="s">
        <v>53</v>
      </c>
      <c r="C25" s="5">
        <v>547</v>
      </c>
      <c r="D25" s="5">
        <v>94</v>
      </c>
      <c r="E25" s="7">
        <v>641</v>
      </c>
      <c r="F25" s="5">
        <v>85.3</v>
      </c>
      <c r="G25" s="5">
        <v>14.7</v>
      </c>
      <c r="H25" s="59">
        <v>100</v>
      </c>
    </row>
    <row r="26" spans="2:8" ht="15.75" thickBot="1" x14ac:dyDescent="0.3">
      <c r="B26" s="10" t="s">
        <v>54</v>
      </c>
      <c r="C26" s="5">
        <v>190</v>
      </c>
      <c r="D26" s="5">
        <v>24</v>
      </c>
      <c r="E26" s="7">
        <v>214</v>
      </c>
      <c r="F26" s="5">
        <v>88.9</v>
      </c>
      <c r="G26" s="5">
        <v>11.1</v>
      </c>
      <c r="H26" s="59">
        <v>100</v>
      </c>
    </row>
    <row r="27" spans="2:8" ht="15.75" thickBot="1" x14ac:dyDescent="0.3">
      <c r="B27" s="10" t="s">
        <v>55</v>
      </c>
      <c r="C27" s="5">
        <v>386</v>
      </c>
      <c r="D27" s="5">
        <v>216</v>
      </c>
      <c r="E27" s="7">
        <v>602</v>
      </c>
      <c r="F27" s="5">
        <v>64.2</v>
      </c>
      <c r="G27" s="5">
        <v>35.799999999999997</v>
      </c>
      <c r="H27" s="59">
        <v>100</v>
      </c>
    </row>
    <row r="28" spans="2:8" ht="15.75" thickBot="1" x14ac:dyDescent="0.3">
      <c r="B28" s="10" t="s">
        <v>56</v>
      </c>
      <c r="C28" s="5">
        <v>190</v>
      </c>
      <c r="D28" s="5">
        <v>32</v>
      </c>
      <c r="E28" s="7">
        <v>222</v>
      </c>
      <c r="F28" s="5">
        <v>85.8</v>
      </c>
      <c r="G28" s="5">
        <v>14.3</v>
      </c>
      <c r="H28" s="59">
        <v>100</v>
      </c>
    </row>
    <row r="29" spans="2:8" ht="15.75" thickBot="1" x14ac:dyDescent="0.3">
      <c r="B29" s="10" t="s">
        <v>57</v>
      </c>
      <c r="C29" s="5">
        <v>348</v>
      </c>
      <c r="D29" s="5">
        <v>14</v>
      </c>
      <c r="E29" s="7">
        <v>362</v>
      </c>
      <c r="F29" s="5">
        <v>96.1</v>
      </c>
      <c r="G29" s="5">
        <v>3.9</v>
      </c>
      <c r="H29" s="59">
        <v>100</v>
      </c>
    </row>
    <row r="30" spans="2:8" ht="15.75" thickBot="1" x14ac:dyDescent="0.3">
      <c r="B30" s="56" t="s">
        <v>58</v>
      </c>
      <c r="C30" s="6">
        <v>2629</v>
      </c>
      <c r="D30" s="7">
        <v>619</v>
      </c>
      <c r="E30" s="6">
        <v>3248</v>
      </c>
      <c r="F30" s="7">
        <v>80.900000000000006</v>
      </c>
      <c r="G30" s="7">
        <v>19.100000000000001</v>
      </c>
      <c r="H30" s="59">
        <v>100</v>
      </c>
    </row>
    <row r="31" spans="2:8" x14ac:dyDescent="0.25">
      <c r="B31" s="117" t="s">
        <v>97</v>
      </c>
      <c r="C31" s="112"/>
      <c r="D31" s="111"/>
      <c r="E31" s="112"/>
      <c r="F31" s="111"/>
      <c r="G31" s="111"/>
      <c r="H31" s="111"/>
    </row>
    <row r="32" spans="2:8" ht="15.75" thickBot="1" x14ac:dyDescent="0.3">
      <c r="B32" s="2" t="s">
        <v>187</v>
      </c>
    </row>
    <row r="33" spans="2:8" ht="15.75" thickBot="1" x14ac:dyDescent="0.3">
      <c r="B33" s="335" t="s">
        <v>112</v>
      </c>
      <c r="C33" s="338">
        <v>2002</v>
      </c>
      <c r="D33" s="339"/>
      <c r="E33" s="339"/>
      <c r="F33" s="339"/>
      <c r="G33" s="339"/>
      <c r="H33" s="340"/>
    </row>
    <row r="34" spans="2:8" ht="15.75" thickBot="1" x14ac:dyDescent="0.3">
      <c r="B34" s="336"/>
      <c r="C34" s="4" t="s">
        <v>181</v>
      </c>
      <c r="D34" s="4" t="s">
        <v>182</v>
      </c>
      <c r="E34" s="4" t="s">
        <v>8</v>
      </c>
      <c r="F34" s="4" t="s">
        <v>181</v>
      </c>
      <c r="G34" s="4" t="s">
        <v>182</v>
      </c>
      <c r="H34" s="4" t="s">
        <v>8</v>
      </c>
    </row>
    <row r="35" spans="2:8" ht="15.75" thickBot="1" x14ac:dyDescent="0.3">
      <c r="B35" s="337"/>
      <c r="C35" s="341" t="s">
        <v>39</v>
      </c>
      <c r="D35" s="342"/>
      <c r="E35" s="343"/>
      <c r="F35" s="338" t="s">
        <v>41</v>
      </c>
      <c r="G35" s="339"/>
      <c r="H35" s="344"/>
    </row>
    <row r="36" spans="2:8" ht="15.75" thickBot="1" x14ac:dyDescent="0.3">
      <c r="B36" s="10" t="s">
        <v>0</v>
      </c>
      <c r="C36" s="9">
        <v>18470</v>
      </c>
      <c r="D36" s="9">
        <v>3621</v>
      </c>
      <c r="E36" s="6">
        <v>22092</v>
      </c>
      <c r="F36" s="5">
        <v>83.6</v>
      </c>
      <c r="G36" s="5">
        <v>16.399999999999999</v>
      </c>
      <c r="H36" s="59">
        <v>100</v>
      </c>
    </row>
    <row r="37" spans="2:8" ht="15.75" thickBot="1" x14ac:dyDescent="0.3">
      <c r="B37" s="10" t="s">
        <v>1</v>
      </c>
      <c r="C37" s="9">
        <v>20167</v>
      </c>
      <c r="D37" s="9">
        <v>3662</v>
      </c>
      <c r="E37" s="6">
        <v>23829</v>
      </c>
      <c r="F37" s="5">
        <v>84.6</v>
      </c>
      <c r="G37" s="5">
        <v>15.4</v>
      </c>
      <c r="H37" s="59">
        <v>100</v>
      </c>
    </row>
    <row r="38" spans="2:8" ht="15.75" thickBot="1" x14ac:dyDescent="0.3">
      <c r="B38" s="56" t="s">
        <v>8</v>
      </c>
      <c r="C38" s="6">
        <v>38637</v>
      </c>
      <c r="D38" s="6">
        <v>7284</v>
      </c>
      <c r="E38" s="6">
        <v>45921</v>
      </c>
      <c r="F38" s="7">
        <v>84.1</v>
      </c>
      <c r="G38" s="7">
        <v>15.9</v>
      </c>
      <c r="H38" s="59">
        <v>100</v>
      </c>
    </row>
    <row r="39" spans="2:8" x14ac:dyDescent="0.25">
      <c r="B39" s="117" t="s">
        <v>97</v>
      </c>
      <c r="C39" s="112"/>
      <c r="D39" s="112"/>
      <c r="E39" s="112"/>
      <c r="F39" s="111"/>
      <c r="G39" s="111"/>
      <c r="H39" s="113"/>
    </row>
    <row r="40" spans="2:8" x14ac:dyDescent="0.25">
      <c r="B40" s="111"/>
      <c r="C40" s="112"/>
      <c r="D40" s="112"/>
      <c r="E40" s="112"/>
      <c r="F40" s="111"/>
      <c r="G40" s="111"/>
      <c r="H40" s="113"/>
    </row>
    <row r="41" spans="2:8" ht="15.75" thickBot="1" x14ac:dyDescent="0.3">
      <c r="B41" s="347" t="s">
        <v>185</v>
      </c>
      <c r="C41" s="347"/>
      <c r="D41" s="347"/>
      <c r="E41" s="347"/>
      <c r="F41" s="347"/>
      <c r="G41" s="347"/>
      <c r="H41" s="347"/>
    </row>
    <row r="42" spans="2:8" ht="15.75" thickBot="1" x14ac:dyDescent="0.3">
      <c r="B42" s="335" t="s">
        <v>112</v>
      </c>
      <c r="C42" s="338">
        <v>2022</v>
      </c>
      <c r="D42" s="339"/>
      <c r="E42" s="339"/>
      <c r="F42" s="339"/>
      <c r="G42" s="339"/>
      <c r="H42" s="340"/>
    </row>
    <row r="43" spans="2:8" ht="15.75" thickBot="1" x14ac:dyDescent="0.3">
      <c r="B43" s="336"/>
      <c r="C43" s="4" t="s">
        <v>181</v>
      </c>
      <c r="D43" s="4" t="s">
        <v>182</v>
      </c>
      <c r="E43" s="4" t="s">
        <v>8</v>
      </c>
      <c r="F43" s="107" t="s">
        <v>181</v>
      </c>
      <c r="G43" s="107" t="s">
        <v>182</v>
      </c>
      <c r="H43" s="107" t="s">
        <v>8</v>
      </c>
    </row>
    <row r="44" spans="2:8" ht="15.75" thickBot="1" x14ac:dyDescent="0.3">
      <c r="B44" s="337"/>
      <c r="C44" s="341" t="s">
        <v>39</v>
      </c>
      <c r="D44" s="342"/>
      <c r="E44" s="343"/>
      <c r="F44" s="338" t="s">
        <v>41</v>
      </c>
      <c r="G44" s="339"/>
      <c r="H44" s="344"/>
    </row>
    <row r="45" spans="2:8" ht="15.75" thickBot="1" x14ac:dyDescent="0.3">
      <c r="B45" s="10" t="s">
        <v>0</v>
      </c>
      <c r="C45" s="5">
        <v>982</v>
      </c>
      <c r="D45" s="5">
        <v>287</v>
      </c>
      <c r="E45" s="6">
        <v>1269</v>
      </c>
      <c r="F45" s="108">
        <v>77.400000000000006</v>
      </c>
      <c r="G45" s="108">
        <v>22.6</v>
      </c>
      <c r="H45" s="116">
        <v>100</v>
      </c>
    </row>
    <row r="46" spans="2:8" ht="15.75" thickBot="1" x14ac:dyDescent="0.3">
      <c r="B46" s="10" t="s">
        <v>1</v>
      </c>
      <c r="C46" s="9">
        <v>1646</v>
      </c>
      <c r="D46" s="5">
        <v>332</v>
      </c>
      <c r="E46" s="6">
        <v>1979</v>
      </c>
      <c r="F46" s="108">
        <v>83.2</v>
      </c>
      <c r="G46" s="108">
        <v>16.8</v>
      </c>
      <c r="H46" s="116">
        <v>100</v>
      </c>
    </row>
    <row r="47" spans="2:8" ht="15.75" thickBot="1" x14ac:dyDescent="0.3">
      <c r="B47" s="56" t="s">
        <v>8</v>
      </c>
      <c r="C47" s="6">
        <v>2629</v>
      </c>
      <c r="D47" s="7">
        <v>619</v>
      </c>
      <c r="E47" s="6">
        <v>3248</v>
      </c>
      <c r="F47" s="109">
        <v>80.900000000000006</v>
      </c>
      <c r="G47" s="109">
        <v>19.100000000000001</v>
      </c>
      <c r="H47" s="116">
        <v>100</v>
      </c>
    </row>
    <row r="48" spans="2:8" x14ac:dyDescent="0.25">
      <c r="B48" s="117" t="s">
        <v>97</v>
      </c>
    </row>
    <row r="49" spans="2:9" ht="15.75" thickBot="1" x14ac:dyDescent="0.3">
      <c r="B49" s="348" t="s">
        <v>186</v>
      </c>
      <c r="C49" s="348"/>
      <c r="D49" s="348"/>
      <c r="E49" s="348"/>
      <c r="F49" s="348"/>
      <c r="G49" s="348"/>
      <c r="H49" s="348"/>
      <c r="I49" s="348"/>
    </row>
    <row r="50" spans="2:9" ht="15.75" thickBot="1" x14ac:dyDescent="0.3">
      <c r="B50" s="338">
        <v>2002</v>
      </c>
      <c r="C50" s="339"/>
      <c r="D50" s="339"/>
      <c r="E50" s="339"/>
      <c r="F50" s="339"/>
      <c r="G50" s="339"/>
      <c r="H50" s="340"/>
    </row>
    <row r="51" spans="2:9" ht="15.75" thickBot="1" x14ac:dyDescent="0.3">
      <c r="B51" s="335" t="s">
        <v>136</v>
      </c>
      <c r="C51" s="4" t="s">
        <v>181</v>
      </c>
      <c r="D51" s="4" t="s">
        <v>182</v>
      </c>
      <c r="E51" s="4" t="s">
        <v>8</v>
      </c>
      <c r="F51" s="4" t="s">
        <v>181</v>
      </c>
      <c r="G51" s="4" t="s">
        <v>182</v>
      </c>
      <c r="H51" s="4" t="s">
        <v>8</v>
      </c>
    </row>
    <row r="52" spans="2:9" ht="15.75" thickBot="1" x14ac:dyDescent="0.3">
      <c r="B52" s="337"/>
      <c r="C52" s="341" t="s">
        <v>39</v>
      </c>
      <c r="D52" s="342"/>
      <c r="E52" s="343"/>
      <c r="F52" s="341" t="s">
        <v>101</v>
      </c>
      <c r="G52" s="342"/>
      <c r="H52" s="343"/>
    </row>
    <row r="53" spans="2:9" ht="15.75" thickBot="1" x14ac:dyDescent="0.3">
      <c r="B53" s="10" t="s">
        <v>139</v>
      </c>
      <c r="C53" s="9">
        <v>32970</v>
      </c>
      <c r="D53" s="9">
        <v>2910</v>
      </c>
      <c r="E53" s="6">
        <v>35880</v>
      </c>
      <c r="F53" s="5">
        <v>91.9</v>
      </c>
      <c r="G53" s="5">
        <v>8.1</v>
      </c>
      <c r="H53" s="59">
        <v>100</v>
      </c>
    </row>
    <row r="54" spans="2:9" ht="15.75" thickBot="1" x14ac:dyDescent="0.3">
      <c r="B54" s="10" t="s">
        <v>17</v>
      </c>
      <c r="C54" s="9">
        <v>3400</v>
      </c>
      <c r="D54" s="5">
        <v>761</v>
      </c>
      <c r="E54" s="6">
        <v>4161</v>
      </c>
      <c r="F54" s="5">
        <v>81.7</v>
      </c>
      <c r="G54" s="5">
        <v>18.3</v>
      </c>
      <c r="H54" s="59">
        <v>100</v>
      </c>
    </row>
    <row r="55" spans="2:9" ht="15.75" thickBot="1" x14ac:dyDescent="0.3">
      <c r="B55" s="10" t="s">
        <v>6</v>
      </c>
      <c r="C55" s="5">
        <v>796</v>
      </c>
      <c r="D55" s="5">
        <v>358</v>
      </c>
      <c r="E55" s="6">
        <v>1154</v>
      </c>
      <c r="F55" s="5">
        <v>69</v>
      </c>
      <c r="G55" s="5">
        <v>31</v>
      </c>
      <c r="H55" s="59">
        <v>100</v>
      </c>
    </row>
    <row r="56" spans="2:9" ht="15.75" thickBot="1" x14ac:dyDescent="0.3">
      <c r="B56" s="10" t="s">
        <v>18</v>
      </c>
      <c r="C56" s="9">
        <v>1471</v>
      </c>
      <c r="D56" s="9">
        <v>3254</v>
      </c>
      <c r="E56" s="6">
        <v>4725</v>
      </c>
      <c r="F56" s="5">
        <v>31.1</v>
      </c>
      <c r="G56" s="5">
        <v>68.900000000000006</v>
      </c>
      <c r="H56" s="59">
        <v>100</v>
      </c>
    </row>
    <row r="57" spans="2:9" ht="15.75" thickBot="1" x14ac:dyDescent="0.3">
      <c r="B57" s="56" t="s">
        <v>8</v>
      </c>
      <c r="C57" s="6">
        <v>38637</v>
      </c>
      <c r="D57" s="6">
        <v>7284</v>
      </c>
      <c r="E57" s="6">
        <v>45921</v>
      </c>
      <c r="F57" s="7">
        <v>84.1</v>
      </c>
      <c r="G57" s="7">
        <v>15.9</v>
      </c>
      <c r="H57" s="59">
        <v>100</v>
      </c>
    </row>
    <row r="58" spans="2:9" x14ac:dyDescent="0.25">
      <c r="B58" s="117" t="s">
        <v>97</v>
      </c>
      <c r="C58" s="112"/>
      <c r="D58" s="112"/>
      <c r="E58" s="112"/>
      <c r="F58" s="111"/>
      <c r="G58" s="111"/>
      <c r="H58" s="111"/>
    </row>
    <row r="59" spans="2:9" x14ac:dyDescent="0.25">
      <c r="B59" s="111"/>
      <c r="C59" s="112"/>
      <c r="D59" s="112"/>
      <c r="E59" s="112"/>
      <c r="F59" s="111"/>
      <c r="G59" s="111"/>
      <c r="H59" s="111"/>
    </row>
    <row r="60" spans="2:9" ht="15.75" thickBot="1" x14ac:dyDescent="0.3">
      <c r="B60" s="115" t="s">
        <v>188</v>
      </c>
      <c r="C60" s="115"/>
      <c r="D60" s="115"/>
      <c r="E60" s="115"/>
      <c r="F60" s="115"/>
      <c r="G60" s="115"/>
      <c r="H60" s="115"/>
    </row>
    <row r="61" spans="2:9" ht="15.75" thickBot="1" x14ac:dyDescent="0.3">
      <c r="B61" s="335" t="s">
        <v>136</v>
      </c>
      <c r="C61" s="338">
        <v>2002</v>
      </c>
      <c r="D61" s="339"/>
      <c r="E61" s="339"/>
      <c r="F61" s="339"/>
      <c r="G61" s="339"/>
      <c r="H61" s="340"/>
    </row>
    <row r="62" spans="2:9" ht="15.75" thickBot="1" x14ac:dyDescent="0.3">
      <c r="B62" s="336"/>
      <c r="C62" s="4" t="s">
        <v>181</v>
      </c>
      <c r="D62" s="4" t="s">
        <v>182</v>
      </c>
      <c r="E62" s="4" t="s">
        <v>8</v>
      </c>
      <c r="F62" s="4" t="s">
        <v>181</v>
      </c>
      <c r="G62" s="4" t="s">
        <v>182</v>
      </c>
      <c r="H62" s="4" t="s">
        <v>8</v>
      </c>
    </row>
    <row r="63" spans="2:9" ht="15.75" thickBot="1" x14ac:dyDescent="0.3">
      <c r="B63" s="337"/>
      <c r="C63" s="341" t="s">
        <v>39</v>
      </c>
      <c r="D63" s="342"/>
      <c r="E63" s="345"/>
      <c r="F63" s="346" t="s">
        <v>41</v>
      </c>
      <c r="G63" s="339"/>
      <c r="H63" s="340"/>
    </row>
    <row r="64" spans="2:9" ht="15.75" thickBot="1" x14ac:dyDescent="0.3">
      <c r="B64" s="10" t="s">
        <v>139</v>
      </c>
      <c r="C64" s="9">
        <v>2070</v>
      </c>
      <c r="D64" s="5">
        <v>52</v>
      </c>
      <c r="E64" s="6">
        <v>2122</v>
      </c>
      <c r="F64" s="5">
        <v>97.6</v>
      </c>
      <c r="G64" s="5">
        <v>2.5</v>
      </c>
      <c r="H64" s="59">
        <v>100</v>
      </c>
    </row>
    <row r="65" spans="2:8" ht="15.75" thickBot="1" x14ac:dyDescent="0.3">
      <c r="B65" s="10" t="s">
        <v>17</v>
      </c>
      <c r="C65" s="5">
        <v>238</v>
      </c>
      <c r="D65" s="5">
        <v>28</v>
      </c>
      <c r="E65" s="7">
        <v>266</v>
      </c>
      <c r="F65" s="5">
        <v>89.3</v>
      </c>
      <c r="G65" s="5">
        <v>10.7</v>
      </c>
      <c r="H65" s="59">
        <v>100</v>
      </c>
    </row>
    <row r="66" spans="2:8" ht="15.75" thickBot="1" x14ac:dyDescent="0.3">
      <c r="B66" s="10" t="s">
        <v>6</v>
      </c>
      <c r="C66" s="5">
        <v>78</v>
      </c>
      <c r="D66" s="5">
        <v>18</v>
      </c>
      <c r="E66" s="7">
        <v>95</v>
      </c>
      <c r="F66" s="5">
        <v>81.599999999999994</v>
      </c>
      <c r="G66" s="5">
        <v>18.399999999999999</v>
      </c>
      <c r="H66" s="59">
        <v>100</v>
      </c>
    </row>
    <row r="67" spans="2:8" ht="15.75" thickBot="1" x14ac:dyDescent="0.3">
      <c r="B67" s="10" t="s">
        <v>18</v>
      </c>
      <c r="C67" s="5">
        <v>244</v>
      </c>
      <c r="D67" s="5">
        <v>521</v>
      </c>
      <c r="E67" s="7">
        <v>765</v>
      </c>
      <c r="F67" s="5">
        <v>31.8</v>
      </c>
      <c r="G67" s="5">
        <v>68.2</v>
      </c>
      <c r="H67" s="59">
        <v>100</v>
      </c>
    </row>
    <row r="68" spans="2:8" ht="15.75" thickBot="1" x14ac:dyDescent="0.3">
      <c r="B68" s="56" t="s">
        <v>8</v>
      </c>
      <c r="C68" s="6">
        <v>2629</v>
      </c>
      <c r="D68" s="7">
        <v>619</v>
      </c>
      <c r="E68" s="6">
        <v>3248</v>
      </c>
      <c r="F68" s="7">
        <v>80.900000000000006</v>
      </c>
      <c r="G68" s="7">
        <v>19.100000000000001</v>
      </c>
      <c r="H68" s="59">
        <v>100</v>
      </c>
    </row>
    <row r="69" spans="2:8" x14ac:dyDescent="0.25">
      <c r="B69" s="117" t="s">
        <v>97</v>
      </c>
    </row>
  </sheetData>
  <mergeCells count="25">
    <mergeCell ref="B41:H41"/>
    <mergeCell ref="B49:I49"/>
    <mergeCell ref="B51:B52"/>
    <mergeCell ref="C52:E52"/>
    <mergeCell ref="F52:H52"/>
    <mergeCell ref="B61:B63"/>
    <mergeCell ref="C61:H61"/>
    <mergeCell ref="C63:E63"/>
    <mergeCell ref="F63:H63"/>
    <mergeCell ref="B42:B44"/>
    <mergeCell ref="C42:H42"/>
    <mergeCell ref="C44:E44"/>
    <mergeCell ref="F44:H44"/>
    <mergeCell ref="B50:H50"/>
    <mergeCell ref="B33:B35"/>
    <mergeCell ref="C33:H33"/>
    <mergeCell ref="C35:E35"/>
    <mergeCell ref="F35:H35"/>
    <mergeCell ref="B3:B5"/>
    <mergeCell ref="C3:H3"/>
    <mergeCell ref="C5:E5"/>
    <mergeCell ref="F5:H5"/>
    <mergeCell ref="B19:B20"/>
    <mergeCell ref="C20:E20"/>
    <mergeCell ref="F20:H20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2:I71"/>
  <sheetViews>
    <sheetView topLeftCell="A61" workbookViewId="0">
      <selection activeCell="K77" sqref="J77:K78"/>
    </sheetView>
  </sheetViews>
  <sheetFormatPr defaultRowHeight="15" x14ac:dyDescent="0.25"/>
  <cols>
    <col min="2" max="2" width="18.7109375" customWidth="1"/>
  </cols>
  <sheetData>
    <row r="2" spans="2:8" ht="15.75" thickBot="1" x14ac:dyDescent="0.3">
      <c r="B2" s="2" t="s">
        <v>216</v>
      </c>
    </row>
    <row r="3" spans="2:8" ht="15.75" thickBot="1" x14ac:dyDescent="0.3">
      <c r="B3" s="335" t="s">
        <v>44</v>
      </c>
      <c r="C3" s="341">
        <v>2024</v>
      </c>
      <c r="D3" s="342"/>
      <c r="E3" s="342"/>
      <c r="F3" s="342"/>
      <c r="G3" s="342"/>
      <c r="H3" s="345"/>
    </row>
    <row r="4" spans="2:8" ht="15.75" thickBot="1" x14ac:dyDescent="0.3">
      <c r="B4" s="336"/>
      <c r="C4" s="4" t="s">
        <v>181</v>
      </c>
      <c r="D4" s="4" t="s">
        <v>182</v>
      </c>
      <c r="E4" s="4" t="s">
        <v>8</v>
      </c>
      <c r="F4" s="4" t="s">
        <v>181</v>
      </c>
      <c r="G4" s="4" t="s">
        <v>182</v>
      </c>
      <c r="H4" s="4" t="s">
        <v>8</v>
      </c>
    </row>
    <row r="5" spans="2:8" ht="15.75" thickBot="1" x14ac:dyDescent="0.3">
      <c r="B5" s="337"/>
      <c r="C5" s="341" t="s">
        <v>39</v>
      </c>
      <c r="D5" s="342"/>
      <c r="E5" s="343"/>
      <c r="F5" s="338" t="s">
        <v>41</v>
      </c>
      <c r="G5" s="339"/>
      <c r="H5" s="344"/>
    </row>
    <row r="6" spans="2:8" ht="15.75" thickBot="1" x14ac:dyDescent="0.3">
      <c r="B6" s="10" t="s">
        <v>49</v>
      </c>
      <c r="C6" s="9">
        <v>5604</v>
      </c>
      <c r="D6" s="9">
        <v>1905</v>
      </c>
      <c r="E6" s="6">
        <v>7508</v>
      </c>
      <c r="F6" s="5">
        <v>74.599999999999994</v>
      </c>
      <c r="G6" s="5">
        <v>25.4</v>
      </c>
      <c r="H6" s="7">
        <v>100</v>
      </c>
    </row>
    <row r="7" spans="2:8" ht="15.75" thickBot="1" x14ac:dyDescent="0.3">
      <c r="B7" s="10" t="s">
        <v>50</v>
      </c>
      <c r="C7" s="9">
        <v>5851</v>
      </c>
      <c r="D7" s="5">
        <v>682</v>
      </c>
      <c r="E7" s="6">
        <v>6533</v>
      </c>
      <c r="F7" s="5">
        <v>89.6</v>
      </c>
      <c r="G7" s="5">
        <v>10.4</v>
      </c>
      <c r="H7" s="7">
        <v>100</v>
      </c>
    </row>
    <row r="8" spans="2:8" ht="15.75" thickBot="1" x14ac:dyDescent="0.3">
      <c r="B8" s="10" t="s">
        <v>51</v>
      </c>
      <c r="C8" s="9">
        <v>1111</v>
      </c>
      <c r="D8" s="5">
        <v>210</v>
      </c>
      <c r="E8" s="6">
        <v>1322</v>
      </c>
      <c r="F8" s="5">
        <v>84.1</v>
      </c>
      <c r="G8" s="5">
        <v>15.9</v>
      </c>
      <c r="H8" s="7">
        <v>100</v>
      </c>
    </row>
    <row r="9" spans="2:8" ht="15.75" thickBot="1" x14ac:dyDescent="0.3">
      <c r="B9" s="10" t="s">
        <v>52</v>
      </c>
      <c r="C9" s="9">
        <v>2673</v>
      </c>
      <c r="D9" s="5">
        <v>380</v>
      </c>
      <c r="E9" s="6">
        <v>3053</v>
      </c>
      <c r="F9" s="5">
        <v>87.6</v>
      </c>
      <c r="G9" s="5">
        <v>12.5</v>
      </c>
      <c r="H9" s="7">
        <v>100</v>
      </c>
    </row>
    <row r="10" spans="2:8" ht="15.75" thickBot="1" x14ac:dyDescent="0.3">
      <c r="B10" s="10" t="s">
        <v>53</v>
      </c>
      <c r="C10" s="9">
        <v>10865</v>
      </c>
      <c r="D10" s="9">
        <v>1231</v>
      </c>
      <c r="E10" s="6">
        <v>12097</v>
      </c>
      <c r="F10" s="5">
        <v>89.8</v>
      </c>
      <c r="G10" s="5">
        <v>10.199999999999999</v>
      </c>
      <c r="H10" s="7">
        <v>100</v>
      </c>
    </row>
    <row r="11" spans="2:8" ht="15.75" thickBot="1" x14ac:dyDescent="0.3">
      <c r="B11" s="10" t="s">
        <v>54</v>
      </c>
      <c r="C11" s="9">
        <v>3733</v>
      </c>
      <c r="D11" s="5">
        <v>593</v>
      </c>
      <c r="E11" s="6">
        <v>4327</v>
      </c>
      <c r="F11" s="5">
        <v>86.3</v>
      </c>
      <c r="G11" s="5">
        <v>13.7</v>
      </c>
      <c r="H11" s="7">
        <v>100</v>
      </c>
    </row>
    <row r="12" spans="2:8" ht="15.75" thickBot="1" x14ac:dyDescent="0.3">
      <c r="B12" s="10" t="s">
        <v>55</v>
      </c>
      <c r="C12" s="9">
        <v>13393</v>
      </c>
      <c r="D12" s="9">
        <v>3630</v>
      </c>
      <c r="E12" s="6">
        <v>17023</v>
      </c>
      <c r="F12" s="5">
        <v>78.7</v>
      </c>
      <c r="G12" s="5">
        <v>21.3</v>
      </c>
      <c r="H12" s="7">
        <v>100</v>
      </c>
    </row>
    <row r="13" spans="2:8" ht="15.75" thickBot="1" x14ac:dyDescent="0.3">
      <c r="B13" s="10" t="s">
        <v>56</v>
      </c>
      <c r="C13" s="9">
        <v>4495</v>
      </c>
      <c r="D13" s="5">
        <v>523</v>
      </c>
      <c r="E13" s="6">
        <v>5019</v>
      </c>
      <c r="F13" s="5">
        <v>89.6</v>
      </c>
      <c r="G13" s="5">
        <v>10.4</v>
      </c>
      <c r="H13" s="7">
        <v>100</v>
      </c>
    </row>
    <row r="14" spans="2:8" ht="15.75" thickBot="1" x14ac:dyDescent="0.3">
      <c r="B14" s="10" t="s">
        <v>57</v>
      </c>
      <c r="C14" s="9">
        <v>5670</v>
      </c>
      <c r="D14" s="5">
        <v>628</v>
      </c>
      <c r="E14" s="6">
        <v>6298</v>
      </c>
      <c r="F14" s="5">
        <v>90</v>
      </c>
      <c r="G14" s="5">
        <v>10</v>
      </c>
      <c r="H14" s="7">
        <v>100</v>
      </c>
    </row>
    <row r="15" spans="2:8" ht="15.75" thickBot="1" x14ac:dyDescent="0.3">
      <c r="B15" s="56" t="s">
        <v>8</v>
      </c>
      <c r="C15" s="6">
        <v>53396</v>
      </c>
      <c r="D15" s="6">
        <v>9783</v>
      </c>
      <c r="E15" s="6">
        <v>63179</v>
      </c>
      <c r="F15" s="7">
        <v>84.5</v>
      </c>
      <c r="G15" s="7">
        <v>15.5</v>
      </c>
      <c r="H15" s="7">
        <v>100</v>
      </c>
    </row>
    <row r="16" spans="2:8" x14ac:dyDescent="0.25">
      <c r="B16" s="117" t="s">
        <v>100</v>
      </c>
    </row>
    <row r="18" spans="2:8" ht="15.75" thickBot="1" x14ac:dyDescent="0.3">
      <c r="B18" s="2" t="s">
        <v>193</v>
      </c>
    </row>
    <row r="19" spans="2:8" ht="15.75" thickBot="1" x14ac:dyDescent="0.3">
      <c r="B19" s="335" t="s">
        <v>44</v>
      </c>
      <c r="C19" s="54" t="s">
        <v>181</v>
      </c>
      <c r="D19" s="54" t="s">
        <v>182</v>
      </c>
      <c r="E19" s="54" t="s">
        <v>8</v>
      </c>
      <c r="F19" s="54" t="s">
        <v>181</v>
      </c>
      <c r="G19" s="54" t="s">
        <v>182</v>
      </c>
      <c r="H19" s="54" t="s">
        <v>8</v>
      </c>
    </row>
    <row r="20" spans="2:8" ht="15.75" thickBot="1" x14ac:dyDescent="0.3">
      <c r="B20" s="337"/>
      <c r="C20" s="341" t="s">
        <v>39</v>
      </c>
      <c r="D20" s="342"/>
      <c r="E20" s="343"/>
      <c r="F20" s="338" t="s">
        <v>41</v>
      </c>
      <c r="G20" s="339"/>
      <c r="H20" s="344"/>
    </row>
    <row r="21" spans="2:8" ht="15.75" thickBot="1" x14ac:dyDescent="0.3">
      <c r="B21" s="10" t="s">
        <v>49</v>
      </c>
      <c r="C21" s="5">
        <v>517</v>
      </c>
      <c r="D21" s="5">
        <v>310</v>
      </c>
      <c r="E21" s="7">
        <v>828</v>
      </c>
      <c r="F21" s="5">
        <v>62.5</v>
      </c>
      <c r="G21" s="5">
        <v>37.5</v>
      </c>
      <c r="H21" s="7">
        <v>100</v>
      </c>
    </row>
    <row r="22" spans="2:8" ht="15.75" thickBot="1" x14ac:dyDescent="0.3">
      <c r="B22" s="10" t="s">
        <v>50</v>
      </c>
      <c r="C22" s="5">
        <v>624</v>
      </c>
      <c r="D22" s="5">
        <v>100</v>
      </c>
      <c r="E22" s="7">
        <v>724</v>
      </c>
      <c r="F22" s="5">
        <v>86.1</v>
      </c>
      <c r="G22" s="5">
        <v>13.9</v>
      </c>
      <c r="H22" s="7">
        <v>100</v>
      </c>
    </row>
    <row r="23" spans="2:8" ht="15.75" thickBot="1" x14ac:dyDescent="0.3">
      <c r="B23" s="10" t="s">
        <v>51</v>
      </c>
      <c r="C23" s="5">
        <v>110</v>
      </c>
      <c r="D23" s="5">
        <v>36</v>
      </c>
      <c r="E23" s="7">
        <v>146</v>
      </c>
      <c r="F23" s="5">
        <v>75.099999999999994</v>
      </c>
      <c r="G23" s="5">
        <v>24.9</v>
      </c>
      <c r="H23" s="7">
        <v>100</v>
      </c>
    </row>
    <row r="24" spans="2:8" ht="15.75" thickBot="1" x14ac:dyDescent="0.3">
      <c r="B24" s="10" t="s">
        <v>52</v>
      </c>
      <c r="C24" s="5">
        <v>246</v>
      </c>
      <c r="D24" s="5">
        <v>41</v>
      </c>
      <c r="E24" s="7">
        <v>287</v>
      </c>
      <c r="F24" s="5">
        <v>85.8</v>
      </c>
      <c r="G24" s="5">
        <v>14.2</v>
      </c>
      <c r="H24" s="7">
        <v>100</v>
      </c>
    </row>
    <row r="25" spans="2:8" ht="15.75" thickBot="1" x14ac:dyDescent="0.3">
      <c r="B25" s="10" t="s">
        <v>53</v>
      </c>
      <c r="C25" s="5">
        <v>834</v>
      </c>
      <c r="D25" s="5">
        <v>156</v>
      </c>
      <c r="E25" s="7">
        <v>990</v>
      </c>
      <c r="F25" s="5">
        <v>84.2</v>
      </c>
      <c r="G25" s="5">
        <v>15.8</v>
      </c>
      <c r="H25" s="7">
        <v>100</v>
      </c>
    </row>
    <row r="26" spans="2:8" ht="15.75" thickBot="1" x14ac:dyDescent="0.3">
      <c r="B26" s="10" t="s">
        <v>54</v>
      </c>
      <c r="C26" s="5">
        <v>344</v>
      </c>
      <c r="D26" s="5">
        <v>54</v>
      </c>
      <c r="E26" s="7">
        <v>397</v>
      </c>
      <c r="F26" s="5">
        <v>86.5</v>
      </c>
      <c r="G26" s="5">
        <v>13.5</v>
      </c>
      <c r="H26" s="7">
        <v>100</v>
      </c>
    </row>
    <row r="27" spans="2:8" ht="15.75" thickBot="1" x14ac:dyDescent="0.3">
      <c r="B27" s="10" t="s">
        <v>55</v>
      </c>
      <c r="C27" s="5">
        <v>967</v>
      </c>
      <c r="D27" s="5">
        <v>448</v>
      </c>
      <c r="E27" s="6">
        <v>1415</v>
      </c>
      <c r="F27" s="5">
        <v>68.400000000000006</v>
      </c>
      <c r="G27" s="5">
        <v>31.7</v>
      </c>
      <c r="H27" s="7">
        <v>100</v>
      </c>
    </row>
    <row r="28" spans="2:8" ht="15.75" thickBot="1" x14ac:dyDescent="0.3">
      <c r="B28" s="10" t="s">
        <v>56</v>
      </c>
      <c r="C28" s="5">
        <v>348</v>
      </c>
      <c r="D28" s="5">
        <v>52</v>
      </c>
      <c r="E28" s="7">
        <v>400</v>
      </c>
      <c r="F28" s="5">
        <v>87</v>
      </c>
      <c r="G28" s="5">
        <v>13</v>
      </c>
      <c r="H28" s="7">
        <v>100</v>
      </c>
    </row>
    <row r="29" spans="2:8" ht="15.75" thickBot="1" x14ac:dyDescent="0.3">
      <c r="B29" s="10" t="s">
        <v>57</v>
      </c>
      <c r="C29" s="5">
        <v>446</v>
      </c>
      <c r="D29" s="5">
        <v>47</v>
      </c>
      <c r="E29" s="7">
        <v>494</v>
      </c>
      <c r="F29" s="5">
        <v>90.4</v>
      </c>
      <c r="G29" s="5">
        <v>9.6</v>
      </c>
      <c r="H29" s="7">
        <v>100</v>
      </c>
    </row>
    <row r="30" spans="2:8" ht="15.75" thickBot="1" x14ac:dyDescent="0.3">
      <c r="B30" s="56" t="s">
        <v>58</v>
      </c>
      <c r="C30" s="6">
        <v>4436</v>
      </c>
      <c r="D30" s="6">
        <v>1245</v>
      </c>
      <c r="E30" s="6">
        <v>5681</v>
      </c>
      <c r="F30" s="7">
        <v>78.099999999999994</v>
      </c>
      <c r="G30" s="7">
        <v>21.9</v>
      </c>
      <c r="H30" s="7">
        <v>100</v>
      </c>
    </row>
    <row r="31" spans="2:8" x14ac:dyDescent="0.25">
      <c r="B31" s="117" t="s">
        <v>100</v>
      </c>
    </row>
    <row r="32" spans="2:8" x14ac:dyDescent="0.25">
      <c r="B32" s="106"/>
    </row>
    <row r="33" spans="2:8" ht="15.75" thickBot="1" x14ac:dyDescent="0.3">
      <c r="B33" s="2" t="s">
        <v>192</v>
      </c>
    </row>
    <row r="34" spans="2:8" ht="15.75" thickBot="1" x14ac:dyDescent="0.3">
      <c r="B34" s="335" t="s">
        <v>112</v>
      </c>
      <c r="C34" s="338">
        <v>2024</v>
      </c>
      <c r="D34" s="339"/>
      <c r="E34" s="339"/>
      <c r="F34" s="339"/>
      <c r="G34" s="339"/>
      <c r="H34" s="340"/>
    </row>
    <row r="35" spans="2:8" ht="15.75" thickBot="1" x14ac:dyDescent="0.3">
      <c r="B35" s="336"/>
      <c r="C35" s="4" t="s">
        <v>181</v>
      </c>
      <c r="D35" s="4" t="s">
        <v>182</v>
      </c>
      <c r="E35" s="4" t="s">
        <v>8</v>
      </c>
      <c r="F35" s="4" t="s">
        <v>181</v>
      </c>
      <c r="G35" s="4" t="s">
        <v>182</v>
      </c>
      <c r="H35" s="4" t="s">
        <v>8</v>
      </c>
    </row>
    <row r="36" spans="2:8" ht="15.75" thickBot="1" x14ac:dyDescent="0.3">
      <c r="B36" s="337"/>
      <c r="C36" s="341" t="s">
        <v>39</v>
      </c>
      <c r="D36" s="342"/>
      <c r="E36" s="343"/>
      <c r="F36" s="338" t="s">
        <v>41</v>
      </c>
      <c r="G36" s="339"/>
      <c r="H36" s="344"/>
    </row>
    <row r="37" spans="2:8" ht="15.75" thickBot="1" x14ac:dyDescent="0.3">
      <c r="B37" s="10" t="s">
        <v>0</v>
      </c>
      <c r="C37" s="9">
        <v>26285</v>
      </c>
      <c r="D37" s="9">
        <v>4687</v>
      </c>
      <c r="E37" s="6">
        <v>30972</v>
      </c>
      <c r="F37" s="5">
        <v>84.9</v>
      </c>
      <c r="G37" s="5">
        <v>15.1</v>
      </c>
      <c r="H37" s="7">
        <v>100</v>
      </c>
    </row>
    <row r="38" spans="2:8" ht="15.75" thickBot="1" x14ac:dyDescent="0.3">
      <c r="B38" s="10" t="s">
        <v>1</v>
      </c>
      <c r="C38" s="9">
        <v>27112</v>
      </c>
      <c r="D38" s="9">
        <v>5096</v>
      </c>
      <c r="E38" s="6">
        <v>32208</v>
      </c>
      <c r="F38" s="5">
        <v>84.2</v>
      </c>
      <c r="G38" s="5">
        <v>15.8</v>
      </c>
      <c r="H38" s="7">
        <v>100</v>
      </c>
    </row>
    <row r="39" spans="2:8" ht="15.75" thickBot="1" x14ac:dyDescent="0.3">
      <c r="B39" s="56" t="s">
        <v>8</v>
      </c>
      <c r="C39" s="6">
        <v>53396</v>
      </c>
      <c r="D39" s="6">
        <v>9783</v>
      </c>
      <c r="E39" s="6">
        <v>63179</v>
      </c>
      <c r="F39" s="7">
        <v>84.5</v>
      </c>
      <c r="G39" s="7">
        <v>15.5</v>
      </c>
      <c r="H39" s="7">
        <v>100</v>
      </c>
    </row>
    <row r="40" spans="2:8" x14ac:dyDescent="0.25">
      <c r="B40" s="117" t="s">
        <v>100</v>
      </c>
    </row>
    <row r="41" spans="2:8" x14ac:dyDescent="0.25">
      <c r="B41" s="26"/>
    </row>
    <row r="42" spans="2:8" ht="15.75" thickBot="1" x14ac:dyDescent="0.3">
      <c r="B42" s="347" t="s">
        <v>191</v>
      </c>
      <c r="C42" s="347"/>
      <c r="D42" s="347"/>
      <c r="E42" s="347"/>
      <c r="F42" s="347"/>
      <c r="G42" s="347"/>
      <c r="H42" s="347"/>
    </row>
    <row r="43" spans="2:8" ht="15.75" thickBot="1" x14ac:dyDescent="0.3">
      <c r="B43" s="335" t="s">
        <v>112</v>
      </c>
      <c r="C43" s="338">
        <v>2024</v>
      </c>
      <c r="D43" s="339"/>
      <c r="E43" s="339"/>
      <c r="F43" s="339"/>
      <c r="G43" s="339"/>
      <c r="H43" s="340"/>
    </row>
    <row r="44" spans="2:8" ht="15.75" thickBot="1" x14ac:dyDescent="0.3">
      <c r="B44" s="336"/>
      <c r="C44" s="4" t="s">
        <v>181</v>
      </c>
      <c r="D44" s="4" t="s">
        <v>182</v>
      </c>
      <c r="E44" s="4" t="s">
        <v>8</v>
      </c>
      <c r="F44" s="107" t="s">
        <v>181</v>
      </c>
      <c r="G44" s="107" t="s">
        <v>182</v>
      </c>
      <c r="H44" s="107" t="s">
        <v>8</v>
      </c>
    </row>
    <row r="45" spans="2:8" ht="15.75" thickBot="1" x14ac:dyDescent="0.3">
      <c r="B45" s="337"/>
      <c r="C45" s="341" t="s">
        <v>39</v>
      </c>
      <c r="D45" s="342"/>
      <c r="E45" s="343"/>
      <c r="F45" s="338" t="s">
        <v>41</v>
      </c>
      <c r="G45" s="339"/>
      <c r="H45" s="344"/>
    </row>
    <row r="46" spans="2:8" ht="15.75" thickBot="1" x14ac:dyDescent="0.3">
      <c r="B46" s="10" t="s">
        <v>0</v>
      </c>
      <c r="C46" s="9">
        <v>1739</v>
      </c>
      <c r="D46" s="5">
        <v>547</v>
      </c>
      <c r="E46" s="6">
        <v>2285</v>
      </c>
      <c r="F46" s="5">
        <v>76.099999999999994</v>
      </c>
      <c r="G46" s="5">
        <v>23.9</v>
      </c>
      <c r="H46" s="7">
        <v>100</v>
      </c>
    </row>
    <row r="47" spans="2:8" ht="15.75" thickBot="1" x14ac:dyDescent="0.3">
      <c r="B47" s="10" t="s">
        <v>1</v>
      </c>
      <c r="C47" s="9">
        <v>2697</v>
      </c>
      <c r="D47" s="5">
        <v>698</v>
      </c>
      <c r="E47" s="6">
        <v>3395</v>
      </c>
      <c r="F47" s="5">
        <v>79.400000000000006</v>
      </c>
      <c r="G47" s="5">
        <v>20.6</v>
      </c>
      <c r="H47" s="7">
        <v>100</v>
      </c>
    </row>
    <row r="48" spans="2:8" ht="15.75" thickBot="1" x14ac:dyDescent="0.3">
      <c r="B48" s="56" t="s">
        <v>8</v>
      </c>
      <c r="C48" s="6">
        <v>4436</v>
      </c>
      <c r="D48" s="6">
        <v>1245</v>
      </c>
      <c r="E48" s="6">
        <v>5681</v>
      </c>
      <c r="F48" s="7">
        <v>78.099999999999994</v>
      </c>
      <c r="G48" s="7">
        <v>21.9</v>
      </c>
      <c r="H48" s="7">
        <v>100</v>
      </c>
    </row>
    <row r="49" spans="2:9" x14ac:dyDescent="0.25">
      <c r="B49" s="117" t="s">
        <v>100</v>
      </c>
    </row>
    <row r="50" spans="2:9" x14ac:dyDescent="0.25">
      <c r="B50" s="110"/>
    </row>
    <row r="51" spans="2:9" ht="15.75" thickBot="1" x14ac:dyDescent="0.3">
      <c r="B51" s="348" t="s">
        <v>190</v>
      </c>
      <c r="C51" s="348"/>
      <c r="D51" s="348"/>
      <c r="E51" s="348"/>
      <c r="F51" s="348"/>
      <c r="G51" s="348"/>
      <c r="H51" s="348"/>
      <c r="I51" s="348"/>
    </row>
    <row r="52" spans="2:9" ht="15.75" thickBot="1" x14ac:dyDescent="0.3">
      <c r="B52" s="338">
        <v>2024</v>
      </c>
      <c r="C52" s="339"/>
      <c r="D52" s="339"/>
      <c r="E52" s="339"/>
      <c r="F52" s="339"/>
      <c r="G52" s="339"/>
      <c r="H52" s="340"/>
    </row>
    <row r="53" spans="2:9" ht="15.75" thickBot="1" x14ac:dyDescent="0.3">
      <c r="B53" s="335" t="s">
        <v>136</v>
      </c>
      <c r="C53" s="4" t="s">
        <v>181</v>
      </c>
      <c r="D53" s="4" t="s">
        <v>182</v>
      </c>
      <c r="E53" s="4" t="s">
        <v>8</v>
      </c>
      <c r="F53" s="4" t="s">
        <v>181</v>
      </c>
      <c r="G53" s="4" t="s">
        <v>182</v>
      </c>
      <c r="H53" s="4" t="s">
        <v>8</v>
      </c>
    </row>
    <row r="54" spans="2:9" ht="15.75" thickBot="1" x14ac:dyDescent="0.3">
      <c r="B54" s="337"/>
      <c r="C54" s="341" t="s">
        <v>39</v>
      </c>
      <c r="D54" s="342"/>
      <c r="E54" s="343"/>
      <c r="F54" s="341" t="s">
        <v>101</v>
      </c>
      <c r="G54" s="342"/>
      <c r="H54" s="343"/>
    </row>
    <row r="55" spans="2:9" ht="15.75" thickBot="1" x14ac:dyDescent="0.3">
      <c r="B55" s="10" t="s">
        <v>139</v>
      </c>
      <c r="C55" s="9">
        <v>46818</v>
      </c>
      <c r="D55" s="9">
        <v>5156</v>
      </c>
      <c r="E55" s="9">
        <v>51974</v>
      </c>
      <c r="F55" s="5">
        <v>90.1</v>
      </c>
      <c r="G55" s="5">
        <v>9.9</v>
      </c>
      <c r="H55" s="7">
        <v>100</v>
      </c>
    </row>
    <row r="56" spans="2:9" ht="15.75" thickBot="1" x14ac:dyDescent="0.3">
      <c r="B56" s="10" t="s">
        <v>17</v>
      </c>
      <c r="C56" s="9">
        <v>4343</v>
      </c>
      <c r="D56" s="9">
        <v>1014</v>
      </c>
      <c r="E56" s="9">
        <v>5358</v>
      </c>
      <c r="F56" s="5">
        <v>81.099999999999994</v>
      </c>
      <c r="G56" s="5">
        <v>18.899999999999999</v>
      </c>
      <c r="H56" s="7">
        <v>100</v>
      </c>
    </row>
    <row r="57" spans="2:9" ht="15.75" thickBot="1" x14ac:dyDescent="0.3">
      <c r="B57" s="10" t="s">
        <v>6</v>
      </c>
      <c r="C57" s="5">
        <v>873</v>
      </c>
      <c r="D57" s="5">
        <v>680</v>
      </c>
      <c r="E57" s="9">
        <v>1553</v>
      </c>
      <c r="F57" s="5">
        <v>56.2</v>
      </c>
      <c r="G57" s="5">
        <v>43.8</v>
      </c>
      <c r="H57" s="7">
        <v>100</v>
      </c>
    </row>
    <row r="58" spans="2:9" ht="15.75" thickBot="1" x14ac:dyDescent="0.3">
      <c r="B58" s="10" t="s">
        <v>18</v>
      </c>
      <c r="C58" s="9">
        <v>1362</v>
      </c>
      <c r="D58" s="9">
        <v>2933</v>
      </c>
      <c r="E58" s="9">
        <v>4295</v>
      </c>
      <c r="F58" s="5">
        <v>31.7</v>
      </c>
      <c r="G58" s="5">
        <v>68.3</v>
      </c>
      <c r="H58" s="7">
        <v>100</v>
      </c>
    </row>
    <row r="59" spans="2:9" ht="15.75" thickBot="1" x14ac:dyDescent="0.3">
      <c r="B59" s="56" t="s">
        <v>8</v>
      </c>
      <c r="C59" s="6">
        <v>53396</v>
      </c>
      <c r="D59" s="6">
        <v>9783</v>
      </c>
      <c r="E59" s="6">
        <v>63179</v>
      </c>
      <c r="F59" s="7">
        <v>84.5</v>
      </c>
      <c r="G59" s="7">
        <v>15.5</v>
      </c>
      <c r="H59" s="7">
        <v>100</v>
      </c>
    </row>
    <row r="60" spans="2:9" x14ac:dyDescent="0.25">
      <c r="B60" s="117" t="s">
        <v>100</v>
      </c>
    </row>
    <row r="61" spans="2:9" x14ac:dyDescent="0.25">
      <c r="B61" s="26"/>
    </row>
    <row r="62" spans="2:9" ht="15.75" thickBot="1" x14ac:dyDescent="0.3">
      <c r="B62" s="347" t="s">
        <v>189</v>
      </c>
      <c r="C62" s="347"/>
      <c r="D62" s="347"/>
      <c r="E62" s="347"/>
      <c r="F62" s="347"/>
      <c r="G62" s="347"/>
      <c r="H62" s="347"/>
    </row>
    <row r="63" spans="2:9" ht="15.75" thickBot="1" x14ac:dyDescent="0.3">
      <c r="B63" s="335" t="s">
        <v>136</v>
      </c>
      <c r="C63" s="338">
        <v>2024</v>
      </c>
      <c r="D63" s="339"/>
      <c r="E63" s="339"/>
      <c r="F63" s="339"/>
      <c r="G63" s="339"/>
      <c r="H63" s="340"/>
    </row>
    <row r="64" spans="2:9" ht="15.75" thickBot="1" x14ac:dyDescent="0.3">
      <c r="B64" s="336"/>
      <c r="C64" s="4" t="s">
        <v>181</v>
      </c>
      <c r="D64" s="4" t="s">
        <v>182</v>
      </c>
      <c r="E64" s="4" t="s">
        <v>8</v>
      </c>
      <c r="F64" s="4" t="s">
        <v>181</v>
      </c>
      <c r="G64" s="4" t="s">
        <v>182</v>
      </c>
      <c r="H64" s="4" t="s">
        <v>8</v>
      </c>
    </row>
    <row r="65" spans="2:8" ht="15.75" thickBot="1" x14ac:dyDescent="0.3">
      <c r="B65" s="337"/>
      <c r="C65" s="341" t="s">
        <v>39</v>
      </c>
      <c r="D65" s="342"/>
      <c r="E65" s="345"/>
      <c r="F65" s="346" t="s">
        <v>41</v>
      </c>
      <c r="G65" s="339"/>
      <c r="H65" s="340"/>
    </row>
    <row r="66" spans="2:8" x14ac:dyDescent="0.25">
      <c r="B66" s="128" t="s">
        <v>139</v>
      </c>
      <c r="C66" s="129">
        <v>3441.41</v>
      </c>
      <c r="D66" s="129">
        <v>244.00399999999999</v>
      </c>
      <c r="E66" s="130">
        <v>3685.42</v>
      </c>
      <c r="F66" s="131">
        <v>93.38</v>
      </c>
      <c r="G66" s="131">
        <v>6.62</v>
      </c>
      <c r="H66" s="132">
        <v>100</v>
      </c>
    </row>
    <row r="67" spans="2:8" x14ac:dyDescent="0.25">
      <c r="B67" s="128" t="s">
        <v>17</v>
      </c>
      <c r="C67" s="129">
        <v>504.464</v>
      </c>
      <c r="D67" s="129">
        <v>97.3733</v>
      </c>
      <c r="E67" s="130">
        <v>601.83699999999999</v>
      </c>
      <c r="F67" s="131">
        <v>83.82</v>
      </c>
      <c r="G67" s="131">
        <v>16.18</v>
      </c>
      <c r="H67" s="132">
        <v>100</v>
      </c>
    </row>
    <row r="68" spans="2:8" x14ac:dyDescent="0.25">
      <c r="B68" s="128" t="s">
        <v>6</v>
      </c>
      <c r="C68" s="129">
        <v>151.56700000000001</v>
      </c>
      <c r="D68" s="129">
        <v>73.573700000000002</v>
      </c>
      <c r="E68" s="130">
        <v>225.14</v>
      </c>
      <c r="F68" s="131">
        <v>67.319999999999993</v>
      </c>
      <c r="G68" s="131">
        <v>32.68</v>
      </c>
      <c r="H68" s="132">
        <v>100</v>
      </c>
    </row>
    <row r="69" spans="2:8" x14ac:dyDescent="0.25">
      <c r="B69" s="128" t="s">
        <v>18</v>
      </c>
      <c r="C69" s="129">
        <v>338.43599999999998</v>
      </c>
      <c r="D69" s="129">
        <v>830.03599999999994</v>
      </c>
      <c r="E69" s="130">
        <v>1168.47</v>
      </c>
      <c r="F69" s="131">
        <v>28.96</v>
      </c>
      <c r="G69" s="131">
        <v>71.040000000000006</v>
      </c>
      <c r="H69" s="132">
        <v>100</v>
      </c>
    </row>
    <row r="70" spans="2:8" x14ac:dyDescent="0.25">
      <c r="B70" s="138" t="s">
        <v>8</v>
      </c>
      <c r="C70" s="130">
        <v>4435.88</v>
      </c>
      <c r="D70" s="130">
        <v>1244.99</v>
      </c>
      <c r="E70" s="130">
        <v>5680.87</v>
      </c>
      <c r="F70" s="132">
        <v>78.084518744488079</v>
      </c>
      <c r="G70" s="132">
        <v>21.915481255511921</v>
      </c>
      <c r="H70" s="132">
        <v>100</v>
      </c>
    </row>
    <row r="71" spans="2:8" x14ac:dyDescent="0.25">
      <c r="B71" s="117" t="s">
        <v>100</v>
      </c>
    </row>
  </sheetData>
  <mergeCells count="26">
    <mergeCell ref="B42:H42"/>
    <mergeCell ref="B53:B54"/>
    <mergeCell ref="C54:E54"/>
    <mergeCell ref="F54:H54"/>
    <mergeCell ref="B63:B65"/>
    <mergeCell ref="C63:H63"/>
    <mergeCell ref="C65:E65"/>
    <mergeCell ref="F65:H65"/>
    <mergeCell ref="B43:B45"/>
    <mergeCell ref="C43:H43"/>
    <mergeCell ref="C45:E45"/>
    <mergeCell ref="F45:H45"/>
    <mergeCell ref="B52:H52"/>
    <mergeCell ref="B62:H62"/>
    <mergeCell ref="B51:I51"/>
    <mergeCell ref="B34:B36"/>
    <mergeCell ref="C34:H34"/>
    <mergeCell ref="C36:E36"/>
    <mergeCell ref="F36:H36"/>
    <mergeCell ref="B3:B5"/>
    <mergeCell ref="C3:H3"/>
    <mergeCell ref="C5:E5"/>
    <mergeCell ref="F5:H5"/>
    <mergeCell ref="B19:B20"/>
    <mergeCell ref="C20:E20"/>
    <mergeCell ref="F20:H20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2:J16"/>
  <sheetViews>
    <sheetView workbookViewId="0">
      <selection activeCell="H21" sqref="H21"/>
    </sheetView>
  </sheetViews>
  <sheetFormatPr defaultRowHeight="15" x14ac:dyDescent="0.25"/>
  <cols>
    <col min="2" max="2" width="17.42578125" customWidth="1"/>
  </cols>
  <sheetData>
    <row r="2" spans="2:10" x14ac:dyDescent="0.25">
      <c r="B2" s="2" t="s">
        <v>214</v>
      </c>
    </row>
    <row r="3" spans="2:10" ht="51" x14ac:dyDescent="0.25">
      <c r="B3" s="295" t="s">
        <v>44</v>
      </c>
      <c r="C3" s="127" t="s">
        <v>212</v>
      </c>
      <c r="D3" s="127" t="s">
        <v>213</v>
      </c>
      <c r="E3" s="127" t="s">
        <v>87</v>
      </c>
      <c r="F3" s="127" t="s">
        <v>8</v>
      </c>
      <c r="G3" s="127" t="s">
        <v>212</v>
      </c>
      <c r="H3" s="127" t="s">
        <v>213</v>
      </c>
      <c r="I3" s="127" t="s">
        <v>87</v>
      </c>
      <c r="J3" s="127" t="s">
        <v>8</v>
      </c>
    </row>
    <row r="4" spans="2:10" x14ac:dyDescent="0.25">
      <c r="B4" s="295"/>
      <c r="C4" s="349">
        <v>2002</v>
      </c>
      <c r="D4" s="349"/>
      <c r="E4" s="349"/>
      <c r="F4" s="349"/>
      <c r="G4" s="349"/>
      <c r="H4" s="349"/>
      <c r="I4" s="349"/>
      <c r="J4" s="349"/>
    </row>
    <row r="5" spans="2:10" x14ac:dyDescent="0.25">
      <c r="B5" s="295"/>
      <c r="C5" s="349" t="s">
        <v>39</v>
      </c>
      <c r="D5" s="349"/>
      <c r="E5" s="349"/>
      <c r="F5" s="349"/>
      <c r="G5" s="295" t="s">
        <v>41</v>
      </c>
      <c r="H5" s="295"/>
      <c r="I5" s="295"/>
      <c r="J5" s="295"/>
    </row>
    <row r="6" spans="2:10" x14ac:dyDescent="0.25">
      <c r="B6" s="128" t="s">
        <v>49</v>
      </c>
      <c r="C6" s="129">
        <v>29.3063</v>
      </c>
      <c r="D6" s="129">
        <v>20.606300000000001</v>
      </c>
      <c r="E6" s="129">
        <v>1.58778</v>
      </c>
      <c r="F6" s="130">
        <v>51.500300000000003</v>
      </c>
      <c r="G6" s="131">
        <v>56.91</v>
      </c>
      <c r="H6" s="131">
        <v>40.01</v>
      </c>
      <c r="I6" s="131">
        <v>3.08</v>
      </c>
      <c r="J6" s="132">
        <v>99.999999999999986</v>
      </c>
    </row>
    <row r="7" spans="2:10" x14ac:dyDescent="0.25">
      <c r="B7" s="128" t="s">
        <v>50</v>
      </c>
      <c r="C7" s="129">
        <v>80.604100000000003</v>
      </c>
      <c r="D7" s="129">
        <v>46.342599999999997</v>
      </c>
      <c r="E7" s="129">
        <v>1.04098</v>
      </c>
      <c r="F7" s="130">
        <v>127.988</v>
      </c>
      <c r="G7" s="131">
        <v>62.980000000000004</v>
      </c>
      <c r="H7" s="131">
        <v>36.21</v>
      </c>
      <c r="I7" s="131">
        <v>0.81</v>
      </c>
      <c r="J7" s="132">
        <v>100</v>
      </c>
    </row>
    <row r="8" spans="2:10" x14ac:dyDescent="0.25">
      <c r="B8" s="128" t="s">
        <v>51</v>
      </c>
      <c r="C8" s="129">
        <v>12.956010000000001</v>
      </c>
      <c r="D8" s="129">
        <v>4.0344300000000004</v>
      </c>
      <c r="E8" s="129">
        <v>0.24773000000000001</v>
      </c>
      <c r="F8" s="130">
        <v>17.238199999999999</v>
      </c>
      <c r="G8" s="131">
        <v>75.16</v>
      </c>
      <c r="H8" s="131">
        <v>23.4</v>
      </c>
      <c r="I8" s="131">
        <v>1.44</v>
      </c>
      <c r="J8" s="132">
        <v>100</v>
      </c>
    </row>
    <row r="9" spans="2:10" x14ac:dyDescent="0.25">
      <c r="B9" s="128" t="s">
        <v>52</v>
      </c>
      <c r="C9" s="129">
        <v>17.558019999999999</v>
      </c>
      <c r="D9" s="129">
        <v>17.986000000000001</v>
      </c>
      <c r="E9" s="129">
        <v>1.0098800000000001</v>
      </c>
      <c r="F9" s="130">
        <v>36.553800000000003</v>
      </c>
      <c r="G9" s="131">
        <v>48.029999999999994</v>
      </c>
      <c r="H9" s="131">
        <v>49.2</v>
      </c>
      <c r="I9" s="131">
        <v>2.76</v>
      </c>
      <c r="J9" s="132">
        <v>99.99</v>
      </c>
    </row>
    <row r="10" spans="2:10" x14ac:dyDescent="0.25">
      <c r="B10" s="128" t="s">
        <v>53</v>
      </c>
      <c r="C10" s="129">
        <v>72.721199999999996</v>
      </c>
      <c r="D10" s="129">
        <v>29.825700000000001</v>
      </c>
      <c r="E10" s="129">
        <v>6.8244499999999997</v>
      </c>
      <c r="F10" s="130">
        <v>109.371</v>
      </c>
      <c r="G10" s="131">
        <v>66.489999999999995</v>
      </c>
      <c r="H10" s="131">
        <v>27.27</v>
      </c>
      <c r="I10" s="131">
        <v>6.24</v>
      </c>
      <c r="J10" s="132">
        <v>99.999999999999986</v>
      </c>
    </row>
    <row r="11" spans="2:10" x14ac:dyDescent="0.25">
      <c r="B11" s="128" t="s">
        <v>54</v>
      </c>
      <c r="C11" s="129">
        <v>30.948900000000002</v>
      </c>
      <c r="D11" s="129">
        <v>20.562000000000001</v>
      </c>
      <c r="E11" s="129">
        <v>1.2995099999999999</v>
      </c>
      <c r="F11" s="130">
        <v>52.810400000000001</v>
      </c>
      <c r="G11" s="131">
        <v>58.61</v>
      </c>
      <c r="H11" s="131">
        <v>38.94</v>
      </c>
      <c r="I11" s="131">
        <v>2.46</v>
      </c>
      <c r="J11" s="132">
        <v>100.00999999999999</v>
      </c>
    </row>
    <row r="12" spans="2:10" x14ac:dyDescent="0.25">
      <c r="B12" s="128" t="s">
        <v>55</v>
      </c>
      <c r="C12" s="129">
        <v>68.617699999999999</v>
      </c>
      <c r="D12" s="129">
        <v>61.272399999999998</v>
      </c>
      <c r="E12" s="129">
        <v>0.55230000000000001</v>
      </c>
      <c r="F12" s="130">
        <v>130.44200000000001</v>
      </c>
      <c r="G12" s="131">
        <v>52.61</v>
      </c>
      <c r="H12" s="131">
        <v>46.97</v>
      </c>
      <c r="I12" s="131">
        <v>0.42</v>
      </c>
      <c r="J12" s="132">
        <v>100</v>
      </c>
    </row>
    <row r="13" spans="2:10" x14ac:dyDescent="0.25">
      <c r="B13" s="128" t="s">
        <v>56</v>
      </c>
      <c r="C13" s="129">
        <v>22.096789999999999</v>
      </c>
      <c r="D13" s="129">
        <v>20.296099999999999</v>
      </c>
      <c r="E13" s="129">
        <v>0.90798000000000001</v>
      </c>
      <c r="F13" s="130">
        <v>43.300899999999999</v>
      </c>
      <c r="G13" s="131">
        <v>51.03</v>
      </c>
      <c r="H13" s="131">
        <v>46.87</v>
      </c>
      <c r="I13" s="131">
        <v>2.1</v>
      </c>
      <c r="J13" s="132">
        <v>100</v>
      </c>
    </row>
    <row r="14" spans="2:10" x14ac:dyDescent="0.25">
      <c r="B14" s="128" t="s">
        <v>57</v>
      </c>
      <c r="C14" s="129">
        <v>37.659599999999998</v>
      </c>
      <c r="D14" s="129">
        <v>11.4596</v>
      </c>
      <c r="E14" s="129">
        <v>0.67622000000000004</v>
      </c>
      <c r="F14" s="130">
        <v>49.795299999999997</v>
      </c>
      <c r="G14" s="131">
        <v>75.63</v>
      </c>
      <c r="H14" s="131">
        <v>23.01</v>
      </c>
      <c r="I14" s="131">
        <v>1.36</v>
      </c>
      <c r="J14" s="132">
        <v>100</v>
      </c>
    </row>
    <row r="15" spans="2:10" x14ac:dyDescent="0.25">
      <c r="B15" s="138" t="s">
        <v>58</v>
      </c>
      <c r="C15" s="130">
        <v>372.46799999999996</v>
      </c>
      <c r="D15" s="130">
        <v>232.38499999999999</v>
      </c>
      <c r="E15" s="130">
        <v>14.146800000000001</v>
      </c>
      <c r="F15" s="130">
        <v>619</v>
      </c>
      <c r="G15" s="132">
        <v>60.172536348949919</v>
      </c>
      <c r="H15" s="132">
        <v>37.542003231017766</v>
      </c>
      <c r="I15" s="132">
        <v>2.2854281098546045</v>
      </c>
      <c r="J15" s="132">
        <v>100</v>
      </c>
    </row>
    <row r="16" spans="2:10" x14ac:dyDescent="0.25">
      <c r="B16" s="117" t="s">
        <v>97</v>
      </c>
    </row>
  </sheetData>
  <mergeCells count="4">
    <mergeCell ref="C4:J4"/>
    <mergeCell ref="B3:B5"/>
    <mergeCell ref="C5:F5"/>
    <mergeCell ref="G5:J5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2:J17"/>
  <sheetViews>
    <sheetView workbookViewId="0">
      <selection activeCell="D24" sqref="D24"/>
    </sheetView>
  </sheetViews>
  <sheetFormatPr defaultColWidth="8.85546875" defaultRowHeight="15" x14ac:dyDescent="0.25"/>
  <cols>
    <col min="2" max="2" width="17.42578125" customWidth="1"/>
  </cols>
  <sheetData>
    <row r="2" spans="2:10" x14ac:dyDescent="0.25">
      <c r="B2" s="2" t="s">
        <v>215</v>
      </c>
    </row>
    <row r="3" spans="2:10" x14ac:dyDescent="0.25">
      <c r="B3" s="287" t="s">
        <v>44</v>
      </c>
      <c r="C3" s="290"/>
      <c r="D3" s="290"/>
      <c r="E3" s="290"/>
      <c r="F3" s="290"/>
      <c r="G3" s="290"/>
      <c r="H3" s="290"/>
      <c r="I3" s="290"/>
      <c r="J3" s="291"/>
    </row>
    <row r="4" spans="2:10" ht="51" x14ac:dyDescent="0.25">
      <c r="B4" s="296"/>
      <c r="C4" s="127" t="s">
        <v>212</v>
      </c>
      <c r="D4" s="127" t="s">
        <v>213</v>
      </c>
      <c r="E4" s="127" t="s">
        <v>87</v>
      </c>
      <c r="F4" s="127" t="s">
        <v>8</v>
      </c>
      <c r="G4" s="127" t="s">
        <v>212</v>
      </c>
      <c r="H4" s="127" t="s">
        <v>213</v>
      </c>
      <c r="I4" s="127" t="s">
        <v>87</v>
      </c>
      <c r="J4" s="127" t="s">
        <v>8</v>
      </c>
    </row>
    <row r="5" spans="2:10" x14ac:dyDescent="0.25">
      <c r="B5" s="296"/>
      <c r="C5" s="350" t="s">
        <v>39</v>
      </c>
      <c r="D5" s="350"/>
      <c r="E5" s="350"/>
      <c r="F5" s="351"/>
      <c r="G5" s="295" t="s">
        <v>41</v>
      </c>
      <c r="H5" s="295"/>
      <c r="I5" s="295"/>
      <c r="J5" s="295"/>
    </row>
    <row r="6" spans="2:10" x14ac:dyDescent="0.25">
      <c r="B6" s="288"/>
      <c r="C6" s="290">
        <v>2024</v>
      </c>
      <c r="D6" s="290"/>
      <c r="E6" s="290"/>
      <c r="F6" s="290"/>
      <c r="G6" s="290"/>
      <c r="H6" s="290"/>
      <c r="I6" s="290"/>
      <c r="J6" s="291"/>
    </row>
    <row r="7" spans="2:10" x14ac:dyDescent="0.25">
      <c r="B7" s="128" t="s">
        <v>49</v>
      </c>
      <c r="C7" s="129">
        <v>374.46100000000001</v>
      </c>
      <c r="D7" s="129">
        <v>436.34300000000002</v>
      </c>
      <c r="E7" s="129">
        <v>17.052499999999998</v>
      </c>
      <c r="F7" s="130">
        <v>827.85699999999997</v>
      </c>
      <c r="G7" s="131">
        <v>45.230000000000004</v>
      </c>
      <c r="H7" s="131">
        <v>52.71</v>
      </c>
      <c r="I7" s="131">
        <v>2.06</v>
      </c>
      <c r="J7" s="132">
        <v>145.23000000000002</v>
      </c>
    </row>
    <row r="8" spans="2:10" x14ac:dyDescent="0.25">
      <c r="B8" s="128" t="s">
        <v>50</v>
      </c>
      <c r="C8" s="129">
        <v>590.70339999999999</v>
      </c>
      <c r="D8" s="129">
        <v>125.61199999999999</v>
      </c>
      <c r="E8" s="129">
        <v>7.4911799999999999</v>
      </c>
      <c r="F8" s="130">
        <v>723.80700000000002</v>
      </c>
      <c r="G8" s="131">
        <v>81.610000000000014</v>
      </c>
      <c r="H8" s="131">
        <v>17.350000000000001</v>
      </c>
      <c r="I8" s="131">
        <v>1.03</v>
      </c>
      <c r="J8" s="132">
        <v>181.60000000000002</v>
      </c>
    </row>
    <row r="9" spans="2:10" x14ac:dyDescent="0.25">
      <c r="B9" s="128" t="s">
        <v>51</v>
      </c>
      <c r="C9" s="129">
        <v>96.568600000000004</v>
      </c>
      <c r="D9" s="129">
        <v>46.892600000000002</v>
      </c>
      <c r="E9" s="129">
        <v>2.2992400000000002</v>
      </c>
      <c r="F9" s="130">
        <v>145.76</v>
      </c>
      <c r="G9" s="131">
        <v>66.25</v>
      </c>
      <c r="H9" s="131">
        <v>32.17</v>
      </c>
      <c r="I9" s="131">
        <v>1.58</v>
      </c>
      <c r="J9" s="132">
        <v>166.25000000000003</v>
      </c>
    </row>
    <row r="10" spans="2:10" x14ac:dyDescent="0.25">
      <c r="B10" s="128" t="s">
        <v>52</v>
      </c>
      <c r="C10" s="129">
        <v>219.4015</v>
      </c>
      <c r="D10" s="129">
        <v>66.391900000000007</v>
      </c>
      <c r="E10" s="129">
        <v>1.5785800000000001</v>
      </c>
      <c r="F10" s="130">
        <v>287.37200000000001</v>
      </c>
      <c r="G10" s="131">
        <v>76.34</v>
      </c>
      <c r="H10" s="131">
        <v>23.1</v>
      </c>
      <c r="I10" s="131">
        <v>0.55000000000000004</v>
      </c>
      <c r="J10" s="132">
        <v>176.33</v>
      </c>
    </row>
    <row r="11" spans="2:10" x14ac:dyDescent="0.25">
      <c r="B11" s="128" t="s">
        <v>53</v>
      </c>
      <c r="C11" s="129">
        <v>695.19710000000009</v>
      </c>
      <c r="D11" s="129">
        <v>277.61700000000002</v>
      </c>
      <c r="E11" s="129">
        <v>16.5624</v>
      </c>
      <c r="F11" s="130">
        <v>989.37599999999998</v>
      </c>
      <c r="G11" s="131">
        <v>70.27000000000001</v>
      </c>
      <c r="H11" s="131">
        <v>28.06</v>
      </c>
      <c r="I11" s="131">
        <v>1.67</v>
      </c>
      <c r="J11" s="132">
        <v>170.27</v>
      </c>
    </row>
    <row r="12" spans="2:10" x14ac:dyDescent="0.25">
      <c r="B12" s="128" t="s">
        <v>54</v>
      </c>
      <c r="C12" s="129">
        <v>328.31329999999997</v>
      </c>
      <c r="D12" s="129">
        <v>63.404400000000003</v>
      </c>
      <c r="E12" s="129">
        <v>4.3034800000000004</v>
      </c>
      <c r="F12" s="130">
        <v>396.02100000000002</v>
      </c>
      <c r="G12" s="131">
        <v>82.9</v>
      </c>
      <c r="H12" s="131">
        <v>16.010000000000002</v>
      </c>
      <c r="I12" s="131">
        <v>1.0900000000000001</v>
      </c>
      <c r="J12" s="132">
        <v>182.9</v>
      </c>
    </row>
    <row r="13" spans="2:10" x14ac:dyDescent="0.25">
      <c r="B13" s="128" t="s">
        <v>55</v>
      </c>
      <c r="C13" s="129">
        <v>835.10899999999992</v>
      </c>
      <c r="D13" s="129">
        <v>559.30200000000002</v>
      </c>
      <c r="E13" s="129">
        <v>19.541499999999999</v>
      </c>
      <c r="F13" s="130">
        <v>1413.95</v>
      </c>
      <c r="G13" s="131">
        <v>59.059999999999995</v>
      </c>
      <c r="H13" s="131">
        <v>39.56</v>
      </c>
      <c r="I13" s="131">
        <v>1.38</v>
      </c>
      <c r="J13" s="132">
        <v>159.06</v>
      </c>
    </row>
    <row r="14" spans="2:10" x14ac:dyDescent="0.25">
      <c r="B14" s="128" t="s">
        <v>56</v>
      </c>
      <c r="C14" s="129">
        <v>315.94730000000004</v>
      </c>
      <c r="D14" s="129">
        <v>82.042199999999994</v>
      </c>
      <c r="E14" s="129">
        <v>2.1433499999999999</v>
      </c>
      <c r="F14" s="130">
        <v>400.13299999999998</v>
      </c>
      <c r="G14" s="131">
        <v>78.959999999999994</v>
      </c>
      <c r="H14" s="131">
        <v>20.5</v>
      </c>
      <c r="I14" s="131">
        <v>0.54</v>
      </c>
      <c r="J14" s="132">
        <v>178.95999999999998</v>
      </c>
    </row>
    <row r="15" spans="2:10" x14ac:dyDescent="0.25">
      <c r="B15" s="128" t="s">
        <v>57</v>
      </c>
      <c r="C15" s="129">
        <v>430.8759</v>
      </c>
      <c r="D15" s="129">
        <v>59.792000000000002</v>
      </c>
      <c r="E15" s="129">
        <v>2.8743500000000002</v>
      </c>
      <c r="F15" s="130">
        <v>493.54300000000001</v>
      </c>
      <c r="G15" s="131">
        <v>87.300000000000011</v>
      </c>
      <c r="H15" s="131">
        <v>12.11</v>
      </c>
      <c r="I15" s="131">
        <v>0.57999999999999996</v>
      </c>
      <c r="J15" s="132">
        <v>187.29000000000005</v>
      </c>
    </row>
    <row r="16" spans="2:10" x14ac:dyDescent="0.25">
      <c r="B16" s="138" t="s">
        <v>58</v>
      </c>
      <c r="C16" s="130">
        <v>3886.58</v>
      </c>
      <c r="D16" s="130">
        <v>1717.4</v>
      </c>
      <c r="E16" s="130">
        <v>73.846599999999995</v>
      </c>
      <c r="F16" s="130">
        <v>5677.82</v>
      </c>
      <c r="G16" s="135">
        <v>68.451976286673414</v>
      </c>
      <c r="H16" s="135">
        <v>30.247524578095121</v>
      </c>
      <c r="I16" s="135">
        <v>1.3006153770285074</v>
      </c>
      <c r="J16" s="135">
        <v>100</v>
      </c>
    </row>
    <row r="17" spans="2:2" x14ac:dyDescent="0.25">
      <c r="B17" s="117" t="s">
        <v>100</v>
      </c>
    </row>
  </sheetData>
  <mergeCells count="5">
    <mergeCell ref="C3:J3"/>
    <mergeCell ref="C5:F5"/>
    <mergeCell ref="G5:J5"/>
    <mergeCell ref="C6:J6"/>
    <mergeCell ref="B3:B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51"/>
  <sheetViews>
    <sheetView topLeftCell="A10" workbookViewId="0">
      <selection activeCell="M8" sqref="M8"/>
    </sheetView>
  </sheetViews>
  <sheetFormatPr defaultColWidth="8.85546875" defaultRowHeight="12.75" x14ac:dyDescent="0.2"/>
  <cols>
    <col min="1" max="1" width="8.85546875" style="1"/>
    <col min="2" max="2" width="16.5703125" style="1" customWidth="1"/>
    <col min="3" max="7" width="8.85546875" style="1"/>
    <col min="8" max="8" width="12.85546875" style="1" bestFit="1" customWidth="1"/>
    <col min="9" max="16384" width="8.85546875" style="1"/>
  </cols>
  <sheetData>
    <row r="1" spans="2:10" x14ac:dyDescent="0.2">
      <c r="B1" s="2" t="s">
        <v>263</v>
      </c>
    </row>
    <row r="2" spans="2:10" ht="14.45" customHeight="1" x14ac:dyDescent="0.2">
      <c r="B2" s="287" t="s">
        <v>44</v>
      </c>
      <c r="C2" s="82" t="s">
        <v>0</v>
      </c>
      <c r="D2" s="82" t="s">
        <v>1</v>
      </c>
      <c r="E2" s="82" t="s">
        <v>8</v>
      </c>
    </row>
    <row r="3" spans="2:10" ht="14.45" customHeight="1" x14ac:dyDescent="0.2">
      <c r="B3" s="288"/>
      <c r="C3" s="289" t="s">
        <v>48</v>
      </c>
      <c r="D3" s="290"/>
      <c r="E3" s="291"/>
      <c r="I3" s="1">
        <v>2002</v>
      </c>
      <c r="J3" s="1">
        <v>2025</v>
      </c>
    </row>
    <row r="4" spans="2:10" x14ac:dyDescent="0.2">
      <c r="B4" s="48" t="s">
        <v>50</v>
      </c>
      <c r="C4" s="163">
        <v>254448.32640344711</v>
      </c>
      <c r="D4" s="163">
        <v>407405.99493277667</v>
      </c>
      <c r="E4" s="84">
        <f t="shared" ref="E4:E13" si="0">SUM(C4:D4)</f>
        <v>661854.32133622374</v>
      </c>
      <c r="H4" s="1" t="s">
        <v>50</v>
      </c>
      <c r="I4" s="134">
        <v>38.444763175337293</v>
      </c>
      <c r="J4" s="134">
        <v>34.446232139504815</v>
      </c>
    </row>
    <row r="5" spans="2:10" x14ac:dyDescent="0.2">
      <c r="B5" s="48" t="s">
        <v>52</v>
      </c>
      <c r="C5" s="163">
        <v>85598.267482289171</v>
      </c>
      <c r="D5" s="163">
        <v>125542.56617706278</v>
      </c>
      <c r="E5" s="84">
        <f t="shared" si="0"/>
        <v>211140.83365935195</v>
      </c>
      <c r="H5" s="1" t="s">
        <v>52</v>
      </c>
      <c r="I5" s="134">
        <v>40.540839968639489</v>
      </c>
      <c r="J5" s="134">
        <v>36.371189680830277</v>
      </c>
    </row>
    <row r="6" spans="2:10" x14ac:dyDescent="0.2">
      <c r="B6" s="48" t="s">
        <v>55</v>
      </c>
      <c r="C6" s="163">
        <v>271055.31118600344</v>
      </c>
      <c r="D6" s="163">
        <v>332831.29985412862</v>
      </c>
      <c r="E6" s="84">
        <f t="shared" si="0"/>
        <v>603886.61104013212</v>
      </c>
      <c r="H6" s="1" t="s">
        <v>55</v>
      </c>
      <c r="I6" s="134">
        <v>44.885133439063793</v>
      </c>
      <c r="J6" s="134">
        <v>45.723248866391685</v>
      </c>
    </row>
    <row r="7" spans="2:10" x14ac:dyDescent="0.2">
      <c r="B7" s="48" t="s">
        <v>53</v>
      </c>
      <c r="C7" s="163">
        <v>265041.14628556231</v>
      </c>
      <c r="D7" s="163">
        <v>454299.96521444747</v>
      </c>
      <c r="E7" s="84">
        <f t="shared" si="0"/>
        <v>719341.11150000978</v>
      </c>
      <c r="H7" s="1" t="s">
        <v>53</v>
      </c>
      <c r="I7" s="134">
        <v>36.844988010331271</v>
      </c>
      <c r="J7" s="134">
        <v>34.849502307574213</v>
      </c>
    </row>
    <row r="8" spans="2:10" x14ac:dyDescent="0.2">
      <c r="B8" s="48" t="s">
        <v>57</v>
      </c>
      <c r="C8" s="163">
        <v>143477.42713533822</v>
      </c>
      <c r="D8" s="163">
        <v>273673.71042990277</v>
      </c>
      <c r="E8" s="84">
        <f t="shared" si="0"/>
        <v>417151.13756524096</v>
      </c>
      <c r="H8" s="1" t="s">
        <v>57</v>
      </c>
      <c r="I8" s="134">
        <v>34.394590884436667</v>
      </c>
      <c r="J8" s="134">
        <v>31.454091152277481</v>
      </c>
    </row>
    <row r="9" spans="2:10" x14ac:dyDescent="0.2">
      <c r="B9" s="48" t="s">
        <v>56</v>
      </c>
      <c r="C9" s="163">
        <v>94999.776197302985</v>
      </c>
      <c r="D9" s="163">
        <v>141723.78562424087</v>
      </c>
      <c r="E9" s="84">
        <f t="shared" si="0"/>
        <v>236723.56182154384</v>
      </c>
      <c r="H9" s="1" t="s">
        <v>56</v>
      </c>
      <c r="I9" s="134">
        <v>40.131102905979169</v>
      </c>
      <c r="J9" s="134">
        <v>39.565113747971651</v>
      </c>
    </row>
    <row r="10" spans="2:10" x14ac:dyDescent="0.2">
      <c r="B10" s="48" t="s">
        <v>51</v>
      </c>
      <c r="C10" s="163">
        <v>39082.494787390213</v>
      </c>
      <c r="D10" s="163">
        <v>50862.06521706043</v>
      </c>
      <c r="E10" s="84">
        <f t="shared" si="0"/>
        <v>89944.560004450643</v>
      </c>
      <c r="H10" s="1" t="s">
        <v>51</v>
      </c>
      <c r="I10" s="134">
        <v>43.451760490524755</v>
      </c>
      <c r="J10" s="134">
        <v>38.347692063070618</v>
      </c>
    </row>
    <row r="11" spans="2:10" x14ac:dyDescent="0.2">
      <c r="B11" s="48" t="s">
        <v>54</v>
      </c>
      <c r="C11" s="163">
        <v>100537.54122315285</v>
      </c>
      <c r="D11" s="163">
        <v>132707.60454235657</v>
      </c>
      <c r="E11" s="84">
        <f t="shared" si="0"/>
        <v>233245.1457655094</v>
      </c>
      <c r="H11" s="1" t="s">
        <v>54</v>
      </c>
      <c r="I11" s="134">
        <v>43.103808610116687</v>
      </c>
      <c r="J11" s="134">
        <v>41.802703965423341</v>
      </c>
    </row>
    <row r="12" spans="2:10" x14ac:dyDescent="0.2">
      <c r="B12" s="48" t="s">
        <v>49</v>
      </c>
      <c r="C12" s="163">
        <v>180750.7092995143</v>
      </c>
      <c r="D12" s="163">
        <v>223370.00800802477</v>
      </c>
      <c r="E12" s="84">
        <f t="shared" si="0"/>
        <v>404120.71730753907</v>
      </c>
      <c r="H12" s="1" t="s">
        <v>49</v>
      </c>
      <c r="I12" s="134">
        <v>44.726909945070098</v>
      </c>
      <c r="J12" s="134">
        <v>43.109571584147552</v>
      </c>
    </row>
    <row r="13" spans="2:10" x14ac:dyDescent="0.2">
      <c r="B13" s="50" t="s">
        <v>58</v>
      </c>
      <c r="C13" s="164">
        <f>C12+C11+C10+C9+C7+C6+C5+C4+C8</f>
        <v>1434991.0000000007</v>
      </c>
      <c r="D13" s="164">
        <f>+D12+D11+D10+D9+D8+D7+D6+D5+D4</f>
        <v>2142417.0000000009</v>
      </c>
      <c r="E13" s="84">
        <f t="shared" si="0"/>
        <v>3577408.0000000019</v>
      </c>
      <c r="H13" s="2" t="s">
        <v>58</v>
      </c>
      <c r="I13" s="134">
        <v>40.112589897490025</v>
      </c>
      <c r="J13" s="134">
        <v>39.273084407984996</v>
      </c>
    </row>
    <row r="14" spans="2:10" x14ac:dyDescent="0.2">
      <c r="B14" s="48"/>
      <c r="C14" s="292" t="s">
        <v>41</v>
      </c>
      <c r="D14" s="293"/>
      <c r="E14" s="294"/>
    </row>
    <row r="15" spans="2:10" x14ac:dyDescent="0.2">
      <c r="B15" s="48" t="s">
        <v>50</v>
      </c>
      <c r="C15" s="168">
        <f>C4/E4*100</f>
        <v>38.444763175337293</v>
      </c>
      <c r="D15" s="168">
        <f>D4/E4*100</f>
        <v>61.555236824662707</v>
      </c>
      <c r="E15" s="169">
        <f>SUM(C15:D15)</f>
        <v>100</v>
      </c>
    </row>
    <row r="16" spans="2:10" x14ac:dyDescent="0.2">
      <c r="B16" s="48" t="s">
        <v>52</v>
      </c>
      <c r="C16" s="168">
        <f t="shared" ref="C16:C24" si="1">C5/E5*100</f>
        <v>40.540839968639489</v>
      </c>
      <c r="D16" s="168">
        <f t="shared" ref="D16:D24" si="2">D5/E5*100</f>
        <v>59.459160031360511</v>
      </c>
      <c r="E16" s="169">
        <f t="shared" ref="E16:E24" si="3">SUM(C16:D16)</f>
        <v>100</v>
      </c>
    </row>
    <row r="17" spans="2:5" x14ac:dyDescent="0.2">
      <c r="B17" s="48" t="s">
        <v>55</v>
      </c>
      <c r="C17" s="168">
        <f t="shared" si="1"/>
        <v>44.885133439063793</v>
      </c>
      <c r="D17" s="168">
        <f t="shared" si="2"/>
        <v>55.114866560936193</v>
      </c>
      <c r="E17" s="169">
        <f t="shared" si="3"/>
        <v>99.999999999999986</v>
      </c>
    </row>
    <row r="18" spans="2:5" x14ac:dyDescent="0.2">
      <c r="B18" s="48" t="s">
        <v>53</v>
      </c>
      <c r="C18" s="168">
        <f t="shared" si="1"/>
        <v>36.844988010331271</v>
      </c>
      <c r="D18" s="168">
        <f t="shared" si="2"/>
        <v>63.155011989668729</v>
      </c>
      <c r="E18" s="169">
        <f t="shared" si="3"/>
        <v>100</v>
      </c>
    </row>
    <row r="19" spans="2:5" x14ac:dyDescent="0.2">
      <c r="B19" s="48" t="s">
        <v>57</v>
      </c>
      <c r="C19" s="168">
        <f t="shared" si="1"/>
        <v>34.394590884436667</v>
      </c>
      <c r="D19" s="168">
        <f t="shared" si="2"/>
        <v>65.605409115563333</v>
      </c>
      <c r="E19" s="169">
        <f t="shared" si="3"/>
        <v>100</v>
      </c>
    </row>
    <row r="20" spans="2:5" x14ac:dyDescent="0.2">
      <c r="B20" s="48" t="s">
        <v>56</v>
      </c>
      <c r="C20" s="168">
        <f t="shared" si="1"/>
        <v>40.131102905979169</v>
      </c>
      <c r="D20" s="168">
        <f t="shared" si="2"/>
        <v>59.868897094020838</v>
      </c>
      <c r="E20" s="169">
        <f t="shared" si="3"/>
        <v>100</v>
      </c>
    </row>
    <row r="21" spans="2:5" x14ac:dyDescent="0.2">
      <c r="B21" s="48" t="s">
        <v>51</v>
      </c>
      <c r="C21" s="168">
        <f t="shared" si="1"/>
        <v>43.451760490524755</v>
      </c>
      <c r="D21" s="168">
        <f t="shared" si="2"/>
        <v>56.548239509475252</v>
      </c>
      <c r="E21" s="169">
        <f t="shared" si="3"/>
        <v>100</v>
      </c>
    </row>
    <row r="22" spans="2:5" x14ac:dyDescent="0.2">
      <c r="B22" s="48" t="s">
        <v>54</v>
      </c>
      <c r="C22" s="168">
        <f t="shared" si="1"/>
        <v>43.103808610116687</v>
      </c>
      <c r="D22" s="168">
        <f t="shared" si="2"/>
        <v>56.89619138988332</v>
      </c>
      <c r="E22" s="169">
        <f t="shared" si="3"/>
        <v>100</v>
      </c>
    </row>
    <row r="23" spans="2:5" x14ac:dyDescent="0.2">
      <c r="B23" s="48" t="s">
        <v>49</v>
      </c>
      <c r="C23" s="168">
        <f t="shared" si="1"/>
        <v>44.726909945070098</v>
      </c>
      <c r="D23" s="168">
        <f t="shared" si="2"/>
        <v>55.273090054929909</v>
      </c>
      <c r="E23" s="169">
        <f t="shared" si="3"/>
        <v>100</v>
      </c>
    </row>
    <row r="24" spans="2:5" x14ac:dyDescent="0.2">
      <c r="B24" s="50" t="s">
        <v>58</v>
      </c>
      <c r="C24" s="169">
        <f t="shared" si="1"/>
        <v>40.112589897490025</v>
      </c>
      <c r="D24" s="169">
        <f t="shared" si="2"/>
        <v>59.887410102509961</v>
      </c>
      <c r="E24" s="169">
        <f t="shared" si="3"/>
        <v>99.999999999999986</v>
      </c>
    </row>
    <row r="25" spans="2:5" x14ac:dyDescent="0.2">
      <c r="B25" s="20" t="s">
        <v>258</v>
      </c>
    </row>
    <row r="26" spans="2:5" x14ac:dyDescent="0.2">
      <c r="B26" s="20"/>
    </row>
    <row r="27" spans="2:5" x14ac:dyDescent="0.2">
      <c r="B27" s="2" t="s">
        <v>264</v>
      </c>
    </row>
    <row r="28" spans="2:5" x14ac:dyDescent="0.2">
      <c r="B28" s="295" t="s">
        <v>44</v>
      </c>
      <c r="C28" s="82" t="s">
        <v>0</v>
      </c>
      <c r="D28" s="82" t="s">
        <v>1</v>
      </c>
      <c r="E28" s="82" t="s">
        <v>8</v>
      </c>
    </row>
    <row r="29" spans="2:5" x14ac:dyDescent="0.2">
      <c r="B29" s="295"/>
      <c r="C29" s="295" t="s">
        <v>48</v>
      </c>
      <c r="D29" s="295"/>
      <c r="E29" s="295"/>
    </row>
    <row r="30" spans="2:5" x14ac:dyDescent="0.2">
      <c r="B30" s="48" t="s">
        <v>50</v>
      </c>
      <c r="C30" s="120">
        <v>316051.99174048885</v>
      </c>
      <c r="D30" s="120">
        <v>601470.68667757604</v>
      </c>
      <c r="E30" s="120">
        <f t="shared" ref="E30:E39" si="4">SUM(C30:D30)</f>
        <v>917522.67841806496</v>
      </c>
    </row>
    <row r="31" spans="2:5" x14ac:dyDescent="0.2">
      <c r="B31" s="48" t="s">
        <v>52</v>
      </c>
      <c r="C31" s="120">
        <v>123168.06928566001</v>
      </c>
      <c r="D31" s="120">
        <v>215473.77984411077</v>
      </c>
      <c r="E31" s="120">
        <f t="shared" si="4"/>
        <v>338641.84912977077</v>
      </c>
    </row>
    <row r="32" spans="2:5" x14ac:dyDescent="0.2">
      <c r="B32" s="48" t="s">
        <v>55</v>
      </c>
      <c r="C32" s="120">
        <v>750063.25797987147</v>
      </c>
      <c r="D32" s="120">
        <v>890378.47915835772</v>
      </c>
      <c r="E32" s="120">
        <f t="shared" si="4"/>
        <v>1640441.7371382292</v>
      </c>
    </row>
    <row r="33" spans="2:5" x14ac:dyDescent="0.2">
      <c r="B33" s="48" t="s">
        <v>53</v>
      </c>
      <c r="C33" s="120">
        <v>393036.46234408271</v>
      </c>
      <c r="D33" s="120">
        <v>734774.37086445885</v>
      </c>
      <c r="E33" s="120">
        <f t="shared" si="4"/>
        <v>1127810.8332085416</v>
      </c>
    </row>
    <row r="34" spans="2:5" x14ac:dyDescent="0.2">
      <c r="B34" s="48" t="s">
        <v>57</v>
      </c>
      <c r="C34" s="120">
        <v>193476.26343270374</v>
      </c>
      <c r="D34" s="120">
        <v>421630.56796812912</v>
      </c>
      <c r="E34" s="120">
        <f t="shared" si="4"/>
        <v>615106.83140083286</v>
      </c>
    </row>
    <row r="35" spans="2:5" x14ac:dyDescent="0.2">
      <c r="B35" s="48" t="s">
        <v>56</v>
      </c>
      <c r="C35" s="120">
        <v>183918.15162856274</v>
      </c>
      <c r="D35" s="120">
        <v>280931.14161526499</v>
      </c>
      <c r="E35" s="120">
        <f t="shared" si="4"/>
        <v>464849.29324382776</v>
      </c>
    </row>
    <row r="36" spans="2:5" x14ac:dyDescent="0.2">
      <c r="B36" s="48" t="s">
        <v>51</v>
      </c>
      <c r="C36" s="120">
        <v>58766.123597223501</v>
      </c>
      <c r="D36" s="120">
        <v>94479.405496341205</v>
      </c>
      <c r="E36" s="120">
        <f t="shared" si="4"/>
        <v>153245.52909356472</v>
      </c>
    </row>
    <row r="37" spans="2:5" x14ac:dyDescent="0.2">
      <c r="B37" s="48" t="s">
        <v>54</v>
      </c>
      <c r="C37" s="120">
        <v>171023.90105540067</v>
      </c>
      <c r="D37" s="120">
        <v>238097.72226557217</v>
      </c>
      <c r="E37" s="120">
        <f t="shared" si="4"/>
        <v>409121.62332097284</v>
      </c>
    </row>
    <row r="38" spans="2:5" x14ac:dyDescent="0.2">
      <c r="B38" s="48" t="s">
        <v>49</v>
      </c>
      <c r="C38" s="120">
        <v>404516.77893600555</v>
      </c>
      <c r="D38" s="120">
        <v>533828.84611018794</v>
      </c>
      <c r="E38" s="120">
        <f t="shared" si="4"/>
        <v>938345.62504619348</v>
      </c>
    </row>
    <row r="39" spans="2:5" x14ac:dyDescent="0.2">
      <c r="B39" s="50" t="s">
        <v>58</v>
      </c>
      <c r="C39" s="84">
        <f>C30+C31+C32+C33+C34+C35+C36+C37+C38</f>
        <v>2594020.9999999991</v>
      </c>
      <c r="D39" s="84">
        <f>D30+D31+D32+D33+D34+D35+D36+D37+D38</f>
        <v>4011064.9999999991</v>
      </c>
      <c r="E39" s="120">
        <f t="shared" si="4"/>
        <v>6605085.9999999981</v>
      </c>
    </row>
    <row r="40" spans="2:5" x14ac:dyDescent="0.2">
      <c r="B40" s="48"/>
      <c r="C40" s="286" t="s">
        <v>41</v>
      </c>
      <c r="D40" s="286"/>
      <c r="E40" s="286"/>
    </row>
    <row r="41" spans="2:5" x14ac:dyDescent="0.2">
      <c r="B41" s="48" t="s">
        <v>50</v>
      </c>
      <c r="C41" s="168">
        <f>C30/E30*100</f>
        <v>34.446232139504815</v>
      </c>
      <c r="D41" s="168">
        <f>D30/E30*100</f>
        <v>65.553767860495185</v>
      </c>
      <c r="E41" s="169">
        <f>SUM(C41:D41)</f>
        <v>100</v>
      </c>
    </row>
    <row r="42" spans="2:5" x14ac:dyDescent="0.2">
      <c r="B42" s="48" t="s">
        <v>52</v>
      </c>
      <c r="C42" s="168">
        <f t="shared" ref="C42:C50" si="5">C31/E31*100</f>
        <v>36.371189680830277</v>
      </c>
      <c r="D42" s="168">
        <f t="shared" ref="D42:D50" si="6">D31/E31*100</f>
        <v>63.628810319169723</v>
      </c>
      <c r="E42" s="169">
        <f t="shared" ref="E42:E50" si="7">SUM(C42:D42)</f>
        <v>100</v>
      </c>
    </row>
    <row r="43" spans="2:5" x14ac:dyDescent="0.2">
      <c r="B43" s="48" t="s">
        <v>55</v>
      </c>
      <c r="C43" s="168">
        <f t="shared" si="5"/>
        <v>45.723248866391685</v>
      </c>
      <c r="D43" s="168">
        <f t="shared" si="6"/>
        <v>54.276751133608315</v>
      </c>
      <c r="E43" s="169">
        <f t="shared" si="7"/>
        <v>100</v>
      </c>
    </row>
    <row r="44" spans="2:5" x14ac:dyDescent="0.2">
      <c r="B44" s="48" t="s">
        <v>53</v>
      </c>
      <c r="C44" s="168">
        <f t="shared" si="5"/>
        <v>34.849502307574213</v>
      </c>
      <c r="D44" s="168">
        <f t="shared" si="6"/>
        <v>65.150497692425773</v>
      </c>
      <c r="E44" s="169">
        <f t="shared" si="7"/>
        <v>99.999999999999986</v>
      </c>
    </row>
    <row r="45" spans="2:5" x14ac:dyDescent="0.2">
      <c r="B45" s="48" t="s">
        <v>57</v>
      </c>
      <c r="C45" s="168">
        <f t="shared" si="5"/>
        <v>31.454091152277481</v>
      </c>
      <c r="D45" s="168">
        <f t="shared" si="6"/>
        <v>68.545908847722515</v>
      </c>
      <c r="E45" s="169">
        <f t="shared" si="7"/>
        <v>100</v>
      </c>
    </row>
    <row r="46" spans="2:5" x14ac:dyDescent="0.2">
      <c r="B46" s="48" t="s">
        <v>56</v>
      </c>
      <c r="C46" s="168">
        <f t="shared" si="5"/>
        <v>39.565113747971651</v>
      </c>
      <c r="D46" s="168">
        <f t="shared" si="6"/>
        <v>60.434886252028342</v>
      </c>
      <c r="E46" s="169">
        <f t="shared" si="7"/>
        <v>100</v>
      </c>
    </row>
    <row r="47" spans="2:5" x14ac:dyDescent="0.2">
      <c r="B47" s="48" t="s">
        <v>51</v>
      </c>
      <c r="C47" s="168">
        <f t="shared" si="5"/>
        <v>38.347692063070618</v>
      </c>
      <c r="D47" s="168">
        <f t="shared" si="6"/>
        <v>61.652307936929361</v>
      </c>
      <c r="E47" s="169">
        <f t="shared" si="7"/>
        <v>99.999999999999972</v>
      </c>
    </row>
    <row r="48" spans="2:5" x14ac:dyDescent="0.2">
      <c r="B48" s="48" t="s">
        <v>54</v>
      </c>
      <c r="C48" s="168">
        <f t="shared" si="5"/>
        <v>41.802703965423341</v>
      </c>
      <c r="D48" s="168">
        <f t="shared" si="6"/>
        <v>58.197296034576652</v>
      </c>
      <c r="E48" s="169">
        <f t="shared" si="7"/>
        <v>100</v>
      </c>
    </row>
    <row r="49" spans="2:5" x14ac:dyDescent="0.2">
      <c r="B49" s="48" t="s">
        <v>49</v>
      </c>
      <c r="C49" s="168">
        <f t="shared" si="5"/>
        <v>43.109571584147552</v>
      </c>
      <c r="D49" s="168">
        <f t="shared" si="6"/>
        <v>56.890428415852448</v>
      </c>
      <c r="E49" s="169">
        <f t="shared" si="7"/>
        <v>100</v>
      </c>
    </row>
    <row r="50" spans="2:5" x14ac:dyDescent="0.2">
      <c r="B50" s="50" t="s">
        <v>58</v>
      </c>
      <c r="C50" s="169">
        <f t="shared" si="5"/>
        <v>39.273084407984996</v>
      </c>
      <c r="D50" s="169">
        <f t="shared" si="6"/>
        <v>60.726915592015004</v>
      </c>
      <c r="E50" s="169">
        <f t="shared" si="7"/>
        <v>100</v>
      </c>
    </row>
    <row r="51" spans="2:5" x14ac:dyDescent="0.2">
      <c r="B51" s="20" t="s">
        <v>258</v>
      </c>
    </row>
  </sheetData>
  <mergeCells count="6">
    <mergeCell ref="C40:E40"/>
    <mergeCell ref="B2:B3"/>
    <mergeCell ref="C3:E3"/>
    <mergeCell ref="C14:E14"/>
    <mergeCell ref="B28:B29"/>
    <mergeCell ref="C29:E29"/>
  </mergeCell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2:E20"/>
  <sheetViews>
    <sheetView topLeftCell="B1" workbookViewId="0">
      <selection activeCell="I20" sqref="I19:I20"/>
    </sheetView>
  </sheetViews>
  <sheetFormatPr defaultColWidth="8.85546875" defaultRowHeight="12.75" x14ac:dyDescent="0.2"/>
  <cols>
    <col min="1" max="1" width="8.85546875" style="1"/>
    <col min="2" max="2" width="29.28515625" style="1" customWidth="1"/>
    <col min="3" max="16384" width="8.85546875" style="1"/>
  </cols>
  <sheetData>
    <row r="2" spans="2:5" ht="13.5" thickBot="1" x14ac:dyDescent="0.25">
      <c r="B2" s="2" t="s">
        <v>91</v>
      </c>
    </row>
    <row r="3" spans="2:5" ht="13.5" thickBot="1" x14ac:dyDescent="0.25">
      <c r="B3" s="352" t="s">
        <v>81</v>
      </c>
      <c r="C3" s="46" t="s">
        <v>0</v>
      </c>
      <c r="D3" s="46" t="s">
        <v>1</v>
      </c>
      <c r="E3" s="46" t="s">
        <v>8</v>
      </c>
    </row>
    <row r="4" spans="2:5" ht="13.5" thickBot="1" x14ac:dyDescent="0.25">
      <c r="B4" s="353"/>
      <c r="C4" s="312">
        <v>2009</v>
      </c>
      <c r="D4" s="315"/>
      <c r="E4" s="313"/>
    </row>
    <row r="5" spans="2:5" ht="13.5" thickBot="1" x14ac:dyDescent="0.25">
      <c r="B5" s="35" t="s">
        <v>82</v>
      </c>
      <c r="C5" s="36">
        <v>6.1</v>
      </c>
      <c r="D5" s="36">
        <v>5</v>
      </c>
      <c r="E5" s="39">
        <v>5.4</v>
      </c>
    </row>
    <row r="6" spans="2:5" ht="13.5" thickBot="1" x14ac:dyDescent="0.25">
      <c r="B6" s="35" t="s">
        <v>83</v>
      </c>
      <c r="C6" s="36">
        <v>12.4</v>
      </c>
      <c r="D6" s="36">
        <v>15.1</v>
      </c>
      <c r="E6" s="39">
        <v>14</v>
      </c>
    </row>
    <row r="7" spans="2:5" ht="13.5" thickBot="1" x14ac:dyDescent="0.25">
      <c r="B7" s="35" t="s">
        <v>84</v>
      </c>
      <c r="C7" s="36">
        <v>1.5</v>
      </c>
      <c r="D7" s="36">
        <v>1.7</v>
      </c>
      <c r="E7" s="39">
        <v>1.6</v>
      </c>
    </row>
    <row r="8" spans="2:5" ht="13.5" thickBot="1" x14ac:dyDescent="0.25">
      <c r="B8" s="35" t="s">
        <v>85</v>
      </c>
      <c r="C8" s="36">
        <v>28.9</v>
      </c>
      <c r="D8" s="36">
        <v>42.9</v>
      </c>
      <c r="E8" s="39">
        <v>37.4</v>
      </c>
    </row>
    <row r="9" spans="2:5" ht="13.5" thickBot="1" x14ac:dyDescent="0.25">
      <c r="B9" s="35" t="s">
        <v>86</v>
      </c>
      <c r="C9" s="36">
        <v>7.4</v>
      </c>
      <c r="D9" s="36">
        <v>16.7</v>
      </c>
      <c r="E9" s="39">
        <v>13</v>
      </c>
    </row>
    <row r="10" spans="2:5" ht="13.5" thickBot="1" x14ac:dyDescent="0.25">
      <c r="B10" s="35" t="s">
        <v>87</v>
      </c>
      <c r="C10" s="36">
        <v>6.7</v>
      </c>
      <c r="D10" s="36">
        <v>5.2</v>
      </c>
      <c r="E10" s="39">
        <v>5.8</v>
      </c>
    </row>
    <row r="11" spans="2:5" ht="13.5" thickBot="1" x14ac:dyDescent="0.25">
      <c r="B11" s="35"/>
      <c r="C11" s="306">
        <v>2024</v>
      </c>
      <c r="D11" s="307"/>
      <c r="E11" s="308"/>
    </row>
    <row r="12" spans="2:5" ht="13.5" thickBot="1" x14ac:dyDescent="0.25">
      <c r="B12" s="35" t="s">
        <v>82</v>
      </c>
      <c r="C12" s="36">
        <v>3.1</v>
      </c>
      <c r="D12" s="36">
        <v>3.7</v>
      </c>
      <c r="E12" s="47">
        <v>3.5</v>
      </c>
    </row>
    <row r="13" spans="2:5" ht="13.5" thickBot="1" x14ac:dyDescent="0.25">
      <c r="B13" s="35" t="s">
        <v>83</v>
      </c>
      <c r="C13" s="36">
        <v>14.7</v>
      </c>
      <c r="D13" s="36">
        <v>18.3</v>
      </c>
      <c r="E13" s="47">
        <v>16.899999999999999</v>
      </c>
    </row>
    <row r="14" spans="2:5" ht="13.5" thickBot="1" x14ac:dyDescent="0.25">
      <c r="B14" s="35" t="s">
        <v>84</v>
      </c>
      <c r="C14" s="36">
        <v>2.2000000000000002</v>
      </c>
      <c r="D14" s="36">
        <v>1.3</v>
      </c>
      <c r="E14" s="47">
        <v>1.7</v>
      </c>
    </row>
    <row r="15" spans="2:5" ht="13.5" thickBot="1" x14ac:dyDescent="0.25">
      <c r="B15" s="35" t="s">
        <v>85</v>
      </c>
      <c r="C15" s="36">
        <v>41.3</v>
      </c>
      <c r="D15" s="36">
        <v>54</v>
      </c>
      <c r="E15" s="47">
        <v>48.9</v>
      </c>
    </row>
    <row r="16" spans="2:5" ht="13.5" thickBot="1" x14ac:dyDescent="0.25">
      <c r="B16" s="35" t="s">
        <v>86</v>
      </c>
      <c r="C16" s="36">
        <v>6.9</v>
      </c>
      <c r="D16" s="36">
        <v>16.399999999999999</v>
      </c>
      <c r="E16" s="47">
        <v>12.5</v>
      </c>
    </row>
    <row r="17" spans="2:5" ht="13.5" thickBot="1" x14ac:dyDescent="0.25">
      <c r="B17" s="35" t="s">
        <v>88</v>
      </c>
      <c r="C17" s="36">
        <v>1.7</v>
      </c>
      <c r="D17" s="36">
        <v>1.4</v>
      </c>
      <c r="E17" s="47">
        <v>1.5</v>
      </c>
    </row>
    <row r="18" spans="2:5" ht="13.5" thickBot="1" x14ac:dyDescent="0.25">
      <c r="B18" s="35" t="s">
        <v>89</v>
      </c>
      <c r="C18" s="36">
        <v>1</v>
      </c>
      <c r="D18" s="36">
        <v>0.4</v>
      </c>
      <c r="E18" s="47">
        <v>0.6</v>
      </c>
    </row>
    <row r="19" spans="2:5" ht="13.5" thickBot="1" x14ac:dyDescent="0.25">
      <c r="B19" s="35" t="s">
        <v>90</v>
      </c>
      <c r="C19" s="36">
        <v>0.5</v>
      </c>
      <c r="D19" s="36">
        <v>0.5</v>
      </c>
      <c r="E19" s="47">
        <v>0.5</v>
      </c>
    </row>
    <row r="20" spans="2:5" x14ac:dyDescent="0.2">
      <c r="B20" s="11" t="s">
        <v>92</v>
      </c>
    </row>
  </sheetData>
  <mergeCells count="3">
    <mergeCell ref="B3:B4"/>
    <mergeCell ref="C4:E4"/>
    <mergeCell ref="C11:E1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1:H26"/>
  <sheetViews>
    <sheetView workbookViewId="0">
      <selection activeCell="E28" sqref="E28"/>
    </sheetView>
  </sheetViews>
  <sheetFormatPr defaultRowHeight="15" x14ac:dyDescent="0.25"/>
  <cols>
    <col min="2" max="2" width="10.5703125" customWidth="1"/>
  </cols>
  <sheetData>
    <row r="1" spans="2:8" x14ac:dyDescent="0.25">
      <c r="B1" s="2" t="s">
        <v>237</v>
      </c>
    </row>
    <row r="2" spans="2:8" x14ac:dyDescent="0.25">
      <c r="B2" s="354" t="s">
        <v>217</v>
      </c>
      <c r="C2" s="139" t="s">
        <v>0</v>
      </c>
      <c r="D2" s="139" t="s">
        <v>1</v>
      </c>
      <c r="E2" s="140" t="s">
        <v>8</v>
      </c>
      <c r="F2" s="139" t="s">
        <v>0</v>
      </c>
      <c r="G2" s="139" t="s">
        <v>1</v>
      </c>
      <c r="H2" s="140" t="s">
        <v>8</v>
      </c>
    </row>
    <row r="3" spans="2:8" x14ac:dyDescent="0.25">
      <c r="B3" s="354"/>
      <c r="C3" s="355" t="s">
        <v>48</v>
      </c>
      <c r="D3" s="355"/>
      <c r="E3" s="355"/>
      <c r="F3" s="355" t="s">
        <v>41</v>
      </c>
      <c r="G3" s="355"/>
      <c r="H3" s="355"/>
    </row>
    <row r="4" spans="2:8" x14ac:dyDescent="0.25">
      <c r="B4" s="146">
        <v>0</v>
      </c>
      <c r="C4" s="142">
        <v>12035</v>
      </c>
      <c r="D4" s="142">
        <v>10500</v>
      </c>
      <c r="E4" s="143">
        <f t="shared" ref="E4:E24" si="0">SUM(C4:D4)</f>
        <v>22535</v>
      </c>
      <c r="F4" s="144">
        <f t="shared" ref="F4:F24" si="1">C4/$C$24*100</f>
        <v>4.6349250362976058</v>
      </c>
      <c r="G4" s="144">
        <f>D4/$D$24*100</f>
        <v>4.6440860880872554</v>
      </c>
      <c r="H4" s="145">
        <f>E4/$E$24*100</f>
        <v>4.6391890528725508</v>
      </c>
    </row>
    <row r="5" spans="2:8" x14ac:dyDescent="0.25">
      <c r="B5" s="146" t="s">
        <v>218</v>
      </c>
      <c r="C5" s="142">
        <v>3770</v>
      </c>
      <c r="D5" s="142">
        <v>3227</v>
      </c>
      <c r="E5" s="143">
        <f t="shared" si="0"/>
        <v>6997</v>
      </c>
      <c r="F5" s="144">
        <f t="shared" si="1"/>
        <v>1.4519042282378043</v>
      </c>
      <c r="G5" s="144">
        <f t="shared" ref="G5:G24" si="2">D5/$D$24*100</f>
        <v>1.4272824577388166</v>
      </c>
      <c r="H5" s="145">
        <f t="shared" ref="H5:H24" si="3">E5/$E$24*100</f>
        <v>1.4404440116684818</v>
      </c>
    </row>
    <row r="6" spans="2:8" x14ac:dyDescent="0.25">
      <c r="B6" s="146" t="s">
        <v>219</v>
      </c>
      <c r="C6" s="142">
        <v>1531</v>
      </c>
      <c r="D6" s="142">
        <v>1169</v>
      </c>
      <c r="E6" s="143">
        <f t="shared" si="0"/>
        <v>2700</v>
      </c>
      <c r="F6" s="144">
        <f t="shared" si="1"/>
        <v>0.58961946244882713</v>
      </c>
      <c r="G6" s="144">
        <f t="shared" si="2"/>
        <v>0.51704158447371451</v>
      </c>
      <c r="H6" s="145">
        <f t="shared" si="3"/>
        <v>0.55583804937900538</v>
      </c>
    </row>
    <row r="7" spans="2:8" x14ac:dyDescent="0.25">
      <c r="B7" s="146" t="s">
        <v>220</v>
      </c>
      <c r="C7" s="142">
        <v>1833</v>
      </c>
      <c r="D7" s="142">
        <v>1550</v>
      </c>
      <c r="E7" s="143">
        <f t="shared" si="0"/>
        <v>3383</v>
      </c>
      <c r="F7" s="144">
        <f t="shared" si="1"/>
        <v>0.70592584890182886</v>
      </c>
      <c r="G7" s="144">
        <f t="shared" si="2"/>
        <v>0.68555556538430917</v>
      </c>
      <c r="H7" s="145">
        <f t="shared" si="3"/>
        <v>0.69644448927747238</v>
      </c>
    </row>
    <row r="8" spans="2:8" x14ac:dyDescent="0.25">
      <c r="B8" s="146" t="s">
        <v>221</v>
      </c>
      <c r="C8" s="142">
        <v>4510</v>
      </c>
      <c r="D8" s="142">
        <v>2875</v>
      </c>
      <c r="E8" s="143">
        <f t="shared" si="0"/>
        <v>7385</v>
      </c>
      <c r="F8" s="144">
        <f t="shared" si="1"/>
        <v>1.7368933870961532</v>
      </c>
      <c r="G8" s="144">
        <f t="shared" si="2"/>
        <v>1.2715950003096057</v>
      </c>
      <c r="H8" s="145">
        <f t="shared" si="3"/>
        <v>1.520319998023687</v>
      </c>
    </row>
    <row r="9" spans="2:8" x14ac:dyDescent="0.25">
      <c r="B9" s="146" t="s">
        <v>222</v>
      </c>
      <c r="C9" s="142">
        <v>9152</v>
      </c>
      <c r="D9" s="142">
        <v>4216</v>
      </c>
      <c r="E9" s="143">
        <f t="shared" si="0"/>
        <v>13368</v>
      </c>
      <c r="F9" s="144">
        <f t="shared" si="1"/>
        <v>3.5246226782048766</v>
      </c>
      <c r="G9" s="144">
        <f t="shared" si="2"/>
        <v>1.8647111378453212</v>
      </c>
      <c r="H9" s="145">
        <f t="shared" si="3"/>
        <v>2.75201594225872</v>
      </c>
    </row>
    <row r="10" spans="2:8" x14ac:dyDescent="0.25">
      <c r="B10" s="146" t="s">
        <v>223</v>
      </c>
      <c r="C10" s="142">
        <v>13545</v>
      </c>
      <c r="D10" s="142">
        <v>6428</v>
      </c>
      <c r="E10" s="143">
        <f t="shared" si="0"/>
        <v>19973</v>
      </c>
      <c r="F10" s="144">
        <f t="shared" si="1"/>
        <v>5.216456968562615</v>
      </c>
      <c r="G10" s="144">
        <f t="shared" si="2"/>
        <v>2.8430652737357027</v>
      </c>
      <c r="H10" s="145">
        <f t="shared" si="3"/>
        <v>4.1117605037951384</v>
      </c>
    </row>
    <row r="11" spans="2:8" x14ac:dyDescent="0.25">
      <c r="B11" s="146" t="s">
        <v>224</v>
      </c>
      <c r="C11" s="142">
        <v>17250</v>
      </c>
      <c r="D11" s="142">
        <v>9108</v>
      </c>
      <c r="E11" s="143">
        <f t="shared" si="0"/>
        <v>26358</v>
      </c>
      <c r="F11" s="144">
        <f t="shared" si="1"/>
        <v>6.6433283652790776</v>
      </c>
      <c r="G11" s="144">
        <f t="shared" si="2"/>
        <v>4.0284129609808312</v>
      </c>
      <c r="H11" s="145">
        <f t="shared" si="3"/>
        <v>5.4262145576043794</v>
      </c>
    </row>
    <row r="12" spans="2:8" x14ac:dyDescent="0.25">
      <c r="B12" s="146" t="s">
        <v>225</v>
      </c>
      <c r="C12" s="142">
        <v>18582</v>
      </c>
      <c r="D12" s="142">
        <v>10941</v>
      </c>
      <c r="E12" s="143">
        <f t="shared" si="0"/>
        <v>29523</v>
      </c>
      <c r="F12" s="144">
        <f t="shared" si="1"/>
        <v>7.1563088512241055</v>
      </c>
      <c r="G12" s="144">
        <f t="shared" si="2"/>
        <v>4.8391377037869203</v>
      </c>
      <c r="H12" s="145">
        <f t="shared" si="3"/>
        <v>6.0777802710431015</v>
      </c>
    </row>
    <row r="13" spans="2:8" x14ac:dyDescent="0.25">
      <c r="B13" s="146" t="s">
        <v>226</v>
      </c>
      <c r="C13" s="142">
        <v>17231</v>
      </c>
      <c r="D13" s="142">
        <v>11055</v>
      </c>
      <c r="E13" s="143">
        <f t="shared" si="0"/>
        <v>28286</v>
      </c>
      <c r="F13" s="144">
        <f t="shared" si="1"/>
        <v>6.636011076065147</v>
      </c>
      <c r="G13" s="144">
        <f t="shared" si="2"/>
        <v>4.889559209886154</v>
      </c>
      <c r="H13" s="145">
        <f t="shared" si="3"/>
        <v>5.8231240980498322</v>
      </c>
    </row>
    <row r="14" spans="2:8" x14ac:dyDescent="0.25">
      <c r="B14" s="146" t="s">
        <v>227</v>
      </c>
      <c r="C14" s="142">
        <v>17179</v>
      </c>
      <c r="D14" s="142">
        <v>11355</v>
      </c>
      <c r="E14" s="143">
        <f t="shared" si="0"/>
        <v>28534</v>
      </c>
      <c r="F14" s="144">
        <f t="shared" si="1"/>
        <v>6.6159848108480732</v>
      </c>
      <c r="G14" s="144">
        <f t="shared" si="2"/>
        <v>5.0222473838315036</v>
      </c>
      <c r="H14" s="145">
        <f t="shared" si="3"/>
        <v>5.8741788522150147</v>
      </c>
    </row>
    <row r="15" spans="2:8" x14ac:dyDescent="0.25">
      <c r="B15" s="146" t="s">
        <v>228</v>
      </c>
      <c r="C15" s="142">
        <v>17997</v>
      </c>
      <c r="D15" s="142">
        <v>12268</v>
      </c>
      <c r="E15" s="143">
        <f t="shared" si="0"/>
        <v>30265</v>
      </c>
      <c r="F15" s="144">
        <f t="shared" si="1"/>
        <v>6.9310133675320325</v>
      </c>
      <c r="G15" s="144">
        <f t="shared" si="2"/>
        <v>5.4260617265385198</v>
      </c>
      <c r="H15" s="145">
        <f t="shared" si="3"/>
        <v>6.2305328016502219</v>
      </c>
    </row>
    <row r="16" spans="2:8" x14ac:dyDescent="0.25">
      <c r="B16" s="146" t="s">
        <v>229</v>
      </c>
      <c r="C16" s="142">
        <v>20084</v>
      </c>
      <c r="D16" s="142">
        <v>14687</v>
      </c>
      <c r="E16" s="143">
        <f t="shared" si="0"/>
        <v>34771</v>
      </c>
      <c r="F16" s="144">
        <f t="shared" si="1"/>
        <v>7.7347598196095646</v>
      </c>
      <c r="G16" s="144">
        <f t="shared" si="2"/>
        <v>6.4959707024511921</v>
      </c>
      <c r="H16" s="145">
        <f t="shared" si="3"/>
        <v>7.1581647462805167</v>
      </c>
    </row>
    <row r="17" spans="2:8" x14ac:dyDescent="0.25">
      <c r="B17" s="146" t="s">
        <v>230</v>
      </c>
      <c r="C17" s="142">
        <v>22728</v>
      </c>
      <c r="D17" s="142">
        <v>18041</v>
      </c>
      <c r="E17" s="143">
        <f t="shared" si="0"/>
        <v>40769</v>
      </c>
      <c r="F17" s="144">
        <f t="shared" si="1"/>
        <v>8.7530183818007465</v>
      </c>
      <c r="G17" s="144">
        <f t="shared" si="2"/>
        <v>7.979424487160208</v>
      </c>
      <c r="H17" s="145">
        <f t="shared" si="3"/>
        <v>8.3929486796787653</v>
      </c>
    </row>
    <row r="18" spans="2:8" x14ac:dyDescent="0.25">
      <c r="B18" s="146" t="s">
        <v>231</v>
      </c>
      <c r="C18" s="142">
        <v>22333</v>
      </c>
      <c r="D18" s="142">
        <v>19422</v>
      </c>
      <c r="E18" s="143">
        <f t="shared" si="0"/>
        <v>41755</v>
      </c>
      <c r="F18" s="144">
        <f t="shared" si="1"/>
        <v>8.6008957902479803</v>
      </c>
      <c r="G18" s="144">
        <f t="shared" si="2"/>
        <v>8.5902323812219699</v>
      </c>
      <c r="H18" s="145">
        <f t="shared" si="3"/>
        <v>8.5959325006742109</v>
      </c>
    </row>
    <row r="19" spans="2:8" x14ac:dyDescent="0.25">
      <c r="B19" s="146" t="s">
        <v>232</v>
      </c>
      <c r="C19" s="142">
        <v>20182</v>
      </c>
      <c r="D19" s="142">
        <v>20154</v>
      </c>
      <c r="E19" s="143">
        <f t="shared" si="0"/>
        <v>40336</v>
      </c>
      <c r="F19" s="144">
        <f t="shared" si="1"/>
        <v>7.7725016271340488</v>
      </c>
      <c r="G19" s="144">
        <f t="shared" si="2"/>
        <v>8.9139915256486226</v>
      </c>
      <c r="H19" s="145">
        <f t="shared" si="3"/>
        <v>8.3038087258339104</v>
      </c>
    </row>
    <row r="20" spans="2:8" x14ac:dyDescent="0.25">
      <c r="B20" s="146" t="s">
        <v>233</v>
      </c>
      <c r="C20" s="142">
        <v>15379</v>
      </c>
      <c r="D20" s="142">
        <v>18484</v>
      </c>
      <c r="E20" s="143">
        <f t="shared" si="0"/>
        <v>33863</v>
      </c>
      <c r="F20" s="144">
        <f t="shared" si="1"/>
        <v>5.9227679379493869</v>
      </c>
      <c r="G20" s="144">
        <f t="shared" si="2"/>
        <v>8.1753606906861744</v>
      </c>
      <c r="H20" s="145">
        <f t="shared" si="3"/>
        <v>6.9712384689337989</v>
      </c>
    </row>
    <row r="21" spans="2:8" x14ac:dyDescent="0.25">
      <c r="B21" s="146" t="s">
        <v>234</v>
      </c>
      <c r="C21" s="142">
        <v>11903</v>
      </c>
      <c r="D21" s="142">
        <v>19221</v>
      </c>
      <c r="E21" s="143">
        <f t="shared" si="0"/>
        <v>31124</v>
      </c>
      <c r="F21" s="144">
        <f t="shared" si="1"/>
        <v>4.584089132285035</v>
      </c>
      <c r="G21" s="144">
        <f t="shared" si="2"/>
        <v>8.501331304678585</v>
      </c>
      <c r="H21" s="145">
        <f t="shared" si="3"/>
        <v>6.4073716477304306</v>
      </c>
    </row>
    <row r="22" spans="2:8" x14ac:dyDescent="0.25">
      <c r="B22" s="146" t="s">
        <v>235</v>
      </c>
      <c r="C22" s="142">
        <v>6761</v>
      </c>
      <c r="D22" s="142">
        <v>14984</v>
      </c>
      <c r="E22" s="143">
        <f t="shared" si="0"/>
        <v>21745</v>
      </c>
      <c r="F22" s="144">
        <f t="shared" si="1"/>
        <v>2.6037995987044549</v>
      </c>
      <c r="G22" s="144">
        <f t="shared" si="2"/>
        <v>6.6273319946570899</v>
      </c>
      <c r="H22" s="145">
        <f t="shared" si="3"/>
        <v>4.4765549569431382</v>
      </c>
    </row>
    <row r="23" spans="2:8" x14ac:dyDescent="0.25">
      <c r="B23" s="146" t="s">
        <v>236</v>
      </c>
      <c r="C23" s="142">
        <v>5674</v>
      </c>
      <c r="D23" s="142">
        <v>16409</v>
      </c>
      <c r="E23" s="143">
        <f t="shared" si="0"/>
        <v>22083</v>
      </c>
      <c r="F23" s="144">
        <f t="shared" si="1"/>
        <v>2.1851736315706369</v>
      </c>
      <c r="G23" s="144">
        <f t="shared" si="2"/>
        <v>7.2576008208975029</v>
      </c>
      <c r="H23" s="145">
        <f t="shared" si="3"/>
        <v>4.5461376460876206</v>
      </c>
    </row>
    <row r="24" spans="2:8" x14ac:dyDescent="0.25">
      <c r="B24" s="141" t="s">
        <v>8</v>
      </c>
      <c r="C24" s="143">
        <v>259659</v>
      </c>
      <c r="D24" s="143">
        <v>226094</v>
      </c>
      <c r="E24" s="143">
        <f t="shared" si="0"/>
        <v>485753</v>
      </c>
      <c r="F24" s="145">
        <f t="shared" si="1"/>
        <v>100</v>
      </c>
      <c r="G24" s="145">
        <f t="shared" si="2"/>
        <v>100</v>
      </c>
      <c r="H24" s="145">
        <f t="shared" si="3"/>
        <v>100</v>
      </c>
    </row>
    <row r="25" spans="2:8" x14ac:dyDescent="0.25">
      <c r="B25" s="20" t="s">
        <v>238</v>
      </c>
    </row>
    <row r="26" spans="2:8" x14ac:dyDescent="0.25">
      <c r="B26" s="20" t="s">
        <v>239</v>
      </c>
    </row>
  </sheetData>
  <mergeCells count="3">
    <mergeCell ref="B2:B3"/>
    <mergeCell ref="C3:E3"/>
    <mergeCell ref="F3:H3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2:F19"/>
  <sheetViews>
    <sheetView tabSelected="1" workbookViewId="0">
      <selection activeCell="J19" sqref="J19"/>
    </sheetView>
  </sheetViews>
  <sheetFormatPr defaultRowHeight="15" x14ac:dyDescent="0.25"/>
  <cols>
    <col min="2" max="2" width="43.7109375" bestFit="1" customWidth="1"/>
  </cols>
  <sheetData>
    <row r="2" spans="2:6" ht="15.75" thickBot="1" x14ac:dyDescent="0.3">
      <c r="B2" s="2" t="s">
        <v>165</v>
      </c>
    </row>
    <row r="3" spans="2:6" ht="15.75" thickBot="1" x14ac:dyDescent="0.3">
      <c r="B3" s="356" t="s">
        <v>146</v>
      </c>
      <c r="C3" s="276">
        <v>2002</v>
      </c>
      <c r="D3" s="277"/>
      <c r="E3" s="278">
        <v>2022</v>
      </c>
      <c r="F3" s="277"/>
    </row>
    <row r="4" spans="2:6" ht="15.75" thickBot="1" x14ac:dyDescent="0.3">
      <c r="B4" s="357"/>
      <c r="C4" s="21" t="s">
        <v>147</v>
      </c>
      <c r="D4" s="21" t="s">
        <v>41</v>
      </c>
      <c r="E4" s="21" t="s">
        <v>48</v>
      </c>
      <c r="F4" s="21" t="s">
        <v>41</v>
      </c>
    </row>
    <row r="5" spans="2:6" ht="15.75" thickBot="1" x14ac:dyDescent="0.3">
      <c r="B5" s="101" t="s">
        <v>148</v>
      </c>
      <c r="C5" s="79">
        <v>7547</v>
      </c>
      <c r="D5" s="23">
        <v>4.8</v>
      </c>
      <c r="E5" s="79">
        <v>23921</v>
      </c>
      <c r="F5" s="23">
        <v>10.3</v>
      </c>
    </row>
    <row r="6" spans="2:6" ht="15.75" thickBot="1" x14ac:dyDescent="0.3">
      <c r="B6" s="101" t="s">
        <v>149</v>
      </c>
      <c r="C6" s="79">
        <v>10470</v>
      </c>
      <c r="D6" s="23">
        <v>6.7</v>
      </c>
      <c r="E6" s="79">
        <v>23364</v>
      </c>
      <c r="F6" s="23">
        <v>10.1</v>
      </c>
    </row>
    <row r="7" spans="2:6" ht="15.75" thickBot="1" x14ac:dyDescent="0.3">
      <c r="B7" s="101" t="s">
        <v>150</v>
      </c>
      <c r="C7" s="79">
        <v>16752</v>
      </c>
      <c r="D7" s="23">
        <v>10.7</v>
      </c>
      <c r="E7" s="79">
        <v>20870</v>
      </c>
      <c r="F7" s="23">
        <v>9</v>
      </c>
    </row>
    <row r="8" spans="2:6" ht="15.75" thickBot="1" x14ac:dyDescent="0.3">
      <c r="B8" s="101" t="s">
        <v>151</v>
      </c>
      <c r="C8" s="79">
        <v>13506</v>
      </c>
      <c r="D8" s="23">
        <v>8.6</v>
      </c>
      <c r="E8" s="79">
        <v>13078</v>
      </c>
      <c r="F8" s="23">
        <v>5.6</v>
      </c>
    </row>
    <row r="9" spans="2:6" ht="15.75" thickBot="1" x14ac:dyDescent="0.3">
      <c r="B9" s="101" t="s">
        <v>152</v>
      </c>
      <c r="C9" s="79">
        <v>8155</v>
      </c>
      <c r="D9" s="23">
        <v>5.2</v>
      </c>
      <c r="E9" s="79">
        <v>9967</v>
      </c>
      <c r="F9" s="23">
        <v>4.3</v>
      </c>
    </row>
    <row r="10" spans="2:6" ht="15.75" thickBot="1" x14ac:dyDescent="0.3">
      <c r="B10" s="101" t="s">
        <v>153</v>
      </c>
      <c r="C10" s="79">
        <v>8396</v>
      </c>
      <c r="D10" s="23">
        <v>5.3</v>
      </c>
      <c r="E10" s="79">
        <v>9295</v>
      </c>
      <c r="F10" s="23">
        <v>4</v>
      </c>
    </row>
    <row r="11" spans="2:6" ht="15.75" thickBot="1" x14ac:dyDescent="0.3">
      <c r="B11" s="101" t="s">
        <v>154</v>
      </c>
      <c r="C11" s="79">
        <v>8690</v>
      </c>
      <c r="D11" s="23">
        <v>5.5</v>
      </c>
      <c r="E11" s="79">
        <v>8332</v>
      </c>
      <c r="F11" s="23">
        <v>3.6</v>
      </c>
    </row>
    <row r="12" spans="2:6" ht="15.75" thickBot="1" x14ac:dyDescent="0.3">
      <c r="B12" s="101" t="s">
        <v>155</v>
      </c>
      <c r="C12" s="79">
        <v>5668</v>
      </c>
      <c r="D12" s="23">
        <v>3.6</v>
      </c>
      <c r="E12" s="79">
        <v>6338</v>
      </c>
      <c r="F12" s="23">
        <v>2.7</v>
      </c>
    </row>
    <row r="13" spans="2:6" ht="15.75" thickBot="1" x14ac:dyDescent="0.3">
      <c r="B13" s="101" t="s">
        <v>156</v>
      </c>
      <c r="C13" s="102" t="s">
        <v>157</v>
      </c>
      <c r="D13" s="102" t="s">
        <v>158</v>
      </c>
      <c r="E13" s="79">
        <v>5178</v>
      </c>
      <c r="F13" s="23">
        <v>2.2000000000000002</v>
      </c>
    </row>
    <row r="14" spans="2:6" ht="15.75" thickBot="1" x14ac:dyDescent="0.3">
      <c r="B14" s="101" t="s">
        <v>159</v>
      </c>
      <c r="C14" s="79">
        <v>6001</v>
      </c>
      <c r="D14" s="23">
        <v>3.8</v>
      </c>
      <c r="E14" s="79">
        <v>5088</v>
      </c>
      <c r="F14" s="23">
        <v>2.2000000000000002</v>
      </c>
    </row>
    <row r="15" spans="2:6" ht="15.75" thickBot="1" x14ac:dyDescent="0.3">
      <c r="B15" s="101" t="s">
        <v>160</v>
      </c>
      <c r="C15" s="79">
        <v>3533</v>
      </c>
      <c r="D15" s="23">
        <v>2.2000000000000002</v>
      </c>
      <c r="E15" s="102" t="s">
        <v>157</v>
      </c>
      <c r="F15" s="102" t="s">
        <v>158</v>
      </c>
    </row>
    <row r="16" spans="2:6" ht="15.75" thickBot="1" x14ac:dyDescent="0.3">
      <c r="B16" s="101" t="s">
        <v>161</v>
      </c>
      <c r="C16" s="79">
        <v>62979</v>
      </c>
      <c r="D16" s="23">
        <v>40.1</v>
      </c>
      <c r="E16" s="79">
        <v>98697</v>
      </c>
      <c r="F16" s="23">
        <v>42.6</v>
      </c>
    </row>
    <row r="17" spans="2:6" ht="15.75" thickBot="1" x14ac:dyDescent="0.3">
      <c r="B17" s="101" t="s">
        <v>162</v>
      </c>
      <c r="C17" s="79">
        <v>5433</v>
      </c>
      <c r="D17" s="23">
        <v>3.5</v>
      </c>
      <c r="E17" s="79">
        <v>7562</v>
      </c>
      <c r="F17" s="23">
        <v>3.3</v>
      </c>
    </row>
    <row r="18" spans="2:6" x14ac:dyDescent="0.25">
      <c r="B18" s="103" t="s">
        <v>163</v>
      </c>
    </row>
    <row r="19" spans="2:6" x14ac:dyDescent="0.25">
      <c r="B19" s="103" t="s">
        <v>164</v>
      </c>
    </row>
  </sheetData>
  <mergeCells count="3">
    <mergeCell ref="B3:B4"/>
    <mergeCell ref="C3:D3"/>
    <mergeCell ref="E3:F3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2:L16"/>
  <sheetViews>
    <sheetView workbookViewId="0">
      <selection activeCell="B2" sqref="B2"/>
    </sheetView>
  </sheetViews>
  <sheetFormatPr defaultRowHeight="15" x14ac:dyDescent="0.25"/>
  <cols>
    <col min="2" max="2" width="13.28515625" customWidth="1"/>
  </cols>
  <sheetData>
    <row r="2" spans="2:12" ht="15.75" thickBot="1" x14ac:dyDescent="0.3">
      <c r="B2" s="2" t="s">
        <v>110</v>
      </c>
    </row>
    <row r="3" spans="2:12" ht="15.75" thickBot="1" x14ac:dyDescent="0.3">
      <c r="B3" s="335" t="s">
        <v>44</v>
      </c>
      <c r="C3" s="341" t="s">
        <v>105</v>
      </c>
      <c r="D3" s="345"/>
      <c r="E3" s="358" t="s">
        <v>106</v>
      </c>
      <c r="F3" s="345"/>
      <c r="G3" s="358" t="s">
        <v>107</v>
      </c>
      <c r="H3" s="345"/>
      <c r="I3" s="358" t="s">
        <v>87</v>
      </c>
      <c r="J3" s="345"/>
      <c r="K3" s="358" t="s">
        <v>8</v>
      </c>
      <c r="L3" s="345"/>
    </row>
    <row r="4" spans="2:12" ht="15.75" thickBot="1" x14ac:dyDescent="0.3">
      <c r="B4" s="336"/>
      <c r="C4" s="341">
        <v>2002</v>
      </c>
      <c r="D4" s="342"/>
      <c r="E4" s="342"/>
      <c r="F4" s="342"/>
      <c r="G4" s="342"/>
      <c r="H4" s="342"/>
      <c r="I4" s="342"/>
      <c r="J4" s="342"/>
      <c r="K4" s="342"/>
      <c r="L4" s="345"/>
    </row>
    <row r="5" spans="2:12" ht="15.75" thickBot="1" x14ac:dyDescent="0.3">
      <c r="B5" s="337"/>
      <c r="C5" s="55" t="s">
        <v>39</v>
      </c>
      <c r="D5" s="55" t="s">
        <v>41</v>
      </c>
      <c r="E5" s="60" t="s">
        <v>39</v>
      </c>
      <c r="F5" s="55" t="s">
        <v>41</v>
      </c>
      <c r="G5" s="60" t="s">
        <v>39</v>
      </c>
      <c r="H5" s="55" t="s">
        <v>41</v>
      </c>
      <c r="I5" s="60" t="s">
        <v>39</v>
      </c>
      <c r="J5" s="55" t="s">
        <v>41</v>
      </c>
      <c r="K5" s="60" t="s">
        <v>39</v>
      </c>
      <c r="L5" s="61" t="s">
        <v>41</v>
      </c>
    </row>
    <row r="6" spans="2:12" ht="15.75" thickBot="1" x14ac:dyDescent="0.3">
      <c r="B6" s="10" t="s">
        <v>49</v>
      </c>
      <c r="C6" s="5">
        <v>352</v>
      </c>
      <c r="D6" s="5">
        <v>94.6</v>
      </c>
      <c r="E6" s="5">
        <v>0</v>
      </c>
      <c r="F6" s="5">
        <v>0</v>
      </c>
      <c r="G6" s="5">
        <v>17</v>
      </c>
      <c r="H6" s="5">
        <v>4.5999999999999996</v>
      </c>
      <c r="I6" s="5">
        <v>3</v>
      </c>
      <c r="J6" s="5">
        <v>0.8</v>
      </c>
      <c r="K6" s="62">
        <v>372</v>
      </c>
      <c r="L6" s="63">
        <v>100</v>
      </c>
    </row>
    <row r="7" spans="2:12" ht="15.75" thickBot="1" x14ac:dyDescent="0.3">
      <c r="B7" s="10" t="s">
        <v>50</v>
      </c>
      <c r="C7" s="5">
        <v>287</v>
      </c>
      <c r="D7" s="5">
        <v>49.6</v>
      </c>
      <c r="E7" s="5">
        <v>260</v>
      </c>
      <c r="F7" s="5">
        <v>44.9</v>
      </c>
      <c r="G7" s="5">
        <v>21</v>
      </c>
      <c r="H7" s="5">
        <v>3.6</v>
      </c>
      <c r="I7" s="5">
        <v>11</v>
      </c>
      <c r="J7" s="5">
        <v>1.8</v>
      </c>
      <c r="K7" s="62">
        <v>578</v>
      </c>
      <c r="L7" s="63">
        <v>100</v>
      </c>
    </row>
    <row r="8" spans="2:12" ht="15.75" thickBot="1" x14ac:dyDescent="0.3">
      <c r="B8" s="10" t="s">
        <v>51</v>
      </c>
      <c r="C8" s="5">
        <v>75</v>
      </c>
      <c r="D8" s="5">
        <v>93.4</v>
      </c>
      <c r="E8" s="5">
        <v>0</v>
      </c>
      <c r="F8" s="5">
        <v>0.3</v>
      </c>
      <c r="G8" s="5">
        <v>5</v>
      </c>
      <c r="H8" s="5">
        <v>6.3</v>
      </c>
      <c r="I8" s="5">
        <v>0</v>
      </c>
      <c r="J8" s="5">
        <v>0</v>
      </c>
      <c r="K8" s="62">
        <v>80</v>
      </c>
      <c r="L8" s="63">
        <v>100</v>
      </c>
    </row>
    <row r="9" spans="2:12" ht="15.75" thickBot="1" x14ac:dyDescent="0.3">
      <c r="B9" s="10" t="s">
        <v>52</v>
      </c>
      <c r="C9" s="5">
        <v>145</v>
      </c>
      <c r="D9" s="5">
        <v>81.8</v>
      </c>
      <c r="E9" s="5">
        <v>11</v>
      </c>
      <c r="F9" s="5">
        <v>6.1</v>
      </c>
      <c r="G9" s="5">
        <v>19</v>
      </c>
      <c r="H9" s="5">
        <v>10.9</v>
      </c>
      <c r="I9" s="5">
        <v>2</v>
      </c>
      <c r="J9" s="5">
        <v>1.2</v>
      </c>
      <c r="K9" s="62">
        <v>178</v>
      </c>
      <c r="L9" s="63">
        <v>100</v>
      </c>
    </row>
    <row r="10" spans="2:12" ht="15.75" thickBot="1" x14ac:dyDescent="0.3">
      <c r="B10" s="10" t="s">
        <v>108</v>
      </c>
      <c r="C10" s="5">
        <v>393</v>
      </c>
      <c r="D10" s="5">
        <v>61.4</v>
      </c>
      <c r="E10" s="5">
        <v>204</v>
      </c>
      <c r="F10" s="5">
        <v>31.9</v>
      </c>
      <c r="G10" s="5">
        <v>36</v>
      </c>
      <c r="H10" s="5">
        <v>5.6</v>
      </c>
      <c r="I10" s="5">
        <v>7</v>
      </c>
      <c r="J10" s="5">
        <v>1.2</v>
      </c>
      <c r="K10" s="62">
        <v>641</v>
      </c>
      <c r="L10" s="63">
        <v>100</v>
      </c>
    </row>
    <row r="11" spans="2:12" ht="15.75" thickBot="1" x14ac:dyDescent="0.3">
      <c r="B11" s="10" t="s">
        <v>54</v>
      </c>
      <c r="C11" s="5">
        <v>189</v>
      </c>
      <c r="D11" s="5">
        <v>88.5</v>
      </c>
      <c r="E11" s="5">
        <v>5</v>
      </c>
      <c r="F11" s="5">
        <v>2.6</v>
      </c>
      <c r="G11" s="5">
        <v>16</v>
      </c>
      <c r="H11" s="5">
        <v>7.5</v>
      </c>
      <c r="I11" s="5">
        <v>3</v>
      </c>
      <c r="J11" s="5">
        <v>1.5</v>
      </c>
      <c r="K11" s="62">
        <v>214</v>
      </c>
      <c r="L11" s="63">
        <v>100</v>
      </c>
    </row>
    <row r="12" spans="2:12" ht="15.75" thickBot="1" x14ac:dyDescent="0.3">
      <c r="B12" s="10" t="s">
        <v>55</v>
      </c>
      <c r="C12" s="5">
        <v>546</v>
      </c>
      <c r="D12" s="5">
        <v>90.7</v>
      </c>
      <c r="E12" s="5">
        <v>1</v>
      </c>
      <c r="F12" s="5">
        <v>0.2</v>
      </c>
      <c r="G12" s="5">
        <v>35</v>
      </c>
      <c r="H12" s="5">
        <v>5.8</v>
      </c>
      <c r="I12" s="5">
        <v>20</v>
      </c>
      <c r="J12" s="5">
        <v>3.3</v>
      </c>
      <c r="K12" s="62">
        <v>602</v>
      </c>
      <c r="L12" s="63">
        <v>100</v>
      </c>
    </row>
    <row r="13" spans="2:12" ht="15.75" thickBot="1" x14ac:dyDescent="0.3">
      <c r="B13" s="10" t="s">
        <v>56</v>
      </c>
      <c r="C13" s="5">
        <v>181</v>
      </c>
      <c r="D13" s="5">
        <v>81.8</v>
      </c>
      <c r="E13" s="5">
        <v>18</v>
      </c>
      <c r="F13" s="5">
        <v>8.1</v>
      </c>
      <c r="G13" s="5">
        <v>19</v>
      </c>
      <c r="H13" s="5">
        <v>8.6</v>
      </c>
      <c r="I13" s="5">
        <v>4</v>
      </c>
      <c r="J13" s="5">
        <v>1.6</v>
      </c>
      <c r="K13" s="62">
        <v>222</v>
      </c>
      <c r="L13" s="63">
        <v>100</v>
      </c>
    </row>
    <row r="14" spans="2:12" ht="15.75" thickBot="1" x14ac:dyDescent="0.3">
      <c r="B14" s="10" t="s">
        <v>57</v>
      </c>
      <c r="C14" s="5">
        <v>292</v>
      </c>
      <c r="D14" s="5">
        <v>80.7</v>
      </c>
      <c r="E14" s="5">
        <v>57</v>
      </c>
      <c r="F14" s="5">
        <v>15.7</v>
      </c>
      <c r="G14" s="5">
        <v>9</v>
      </c>
      <c r="H14" s="5">
        <v>2.4</v>
      </c>
      <c r="I14" s="5">
        <v>4</v>
      </c>
      <c r="J14" s="5">
        <v>1.2</v>
      </c>
      <c r="K14" s="62">
        <v>362</v>
      </c>
      <c r="L14" s="63">
        <v>100</v>
      </c>
    </row>
    <row r="15" spans="2:12" ht="15.75" thickBot="1" x14ac:dyDescent="0.3">
      <c r="B15" s="56" t="s">
        <v>58</v>
      </c>
      <c r="C15" s="6">
        <v>2460</v>
      </c>
      <c r="D15" s="7">
        <v>75.8</v>
      </c>
      <c r="E15" s="7">
        <v>557</v>
      </c>
      <c r="F15" s="7">
        <v>17.100000000000001</v>
      </c>
      <c r="G15" s="7">
        <v>176</v>
      </c>
      <c r="H15" s="7">
        <v>5.4</v>
      </c>
      <c r="I15" s="7">
        <v>54</v>
      </c>
      <c r="J15" s="7">
        <v>1.7</v>
      </c>
      <c r="K15" s="64">
        <v>3247</v>
      </c>
      <c r="L15" s="63">
        <v>100</v>
      </c>
    </row>
    <row r="16" spans="2:12" x14ac:dyDescent="0.25">
      <c r="B16" s="20" t="s">
        <v>97</v>
      </c>
    </row>
  </sheetData>
  <mergeCells count="7">
    <mergeCell ref="K3:L3"/>
    <mergeCell ref="C4:L4"/>
    <mergeCell ref="B3:B5"/>
    <mergeCell ref="C3:D3"/>
    <mergeCell ref="E3:F3"/>
    <mergeCell ref="G3:H3"/>
    <mergeCell ref="I3:J3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B2:L16"/>
  <sheetViews>
    <sheetView workbookViewId="0">
      <selection activeCell="L23" sqref="L23"/>
    </sheetView>
  </sheetViews>
  <sheetFormatPr defaultRowHeight="15" x14ac:dyDescent="0.25"/>
  <cols>
    <col min="2" max="2" width="13" bestFit="1" customWidth="1"/>
  </cols>
  <sheetData>
    <row r="2" spans="2:12" ht="15.75" thickBot="1" x14ac:dyDescent="0.3">
      <c r="B2" s="2" t="s">
        <v>111</v>
      </c>
    </row>
    <row r="3" spans="2:12" ht="15.75" thickBot="1" x14ac:dyDescent="0.3">
      <c r="B3" s="335" t="s">
        <v>44</v>
      </c>
      <c r="C3" s="341" t="s">
        <v>105</v>
      </c>
      <c r="D3" s="345"/>
      <c r="E3" s="358" t="s">
        <v>106</v>
      </c>
      <c r="F3" s="345"/>
      <c r="G3" s="358" t="s">
        <v>107</v>
      </c>
      <c r="H3" s="345"/>
      <c r="I3" s="358" t="s">
        <v>87</v>
      </c>
      <c r="J3" s="345"/>
      <c r="K3" s="358" t="s">
        <v>8</v>
      </c>
      <c r="L3" s="345"/>
    </row>
    <row r="4" spans="2:12" ht="15.75" thickBot="1" x14ac:dyDescent="0.3">
      <c r="B4" s="336"/>
      <c r="C4" s="341">
        <v>2002</v>
      </c>
      <c r="D4" s="342"/>
      <c r="E4" s="342"/>
      <c r="F4" s="342"/>
      <c r="G4" s="342"/>
      <c r="H4" s="342"/>
      <c r="I4" s="342"/>
      <c r="J4" s="342"/>
      <c r="K4" s="342"/>
      <c r="L4" s="345"/>
    </row>
    <row r="5" spans="2:12" ht="15.75" thickBot="1" x14ac:dyDescent="0.3">
      <c r="B5" s="337"/>
      <c r="C5" s="55" t="s">
        <v>39</v>
      </c>
      <c r="D5" s="55" t="s">
        <v>41</v>
      </c>
      <c r="E5" s="60" t="s">
        <v>39</v>
      </c>
      <c r="F5" s="55" t="s">
        <v>41</v>
      </c>
      <c r="G5" s="60" t="s">
        <v>39</v>
      </c>
      <c r="H5" s="55" t="s">
        <v>41</v>
      </c>
      <c r="I5" s="60" t="s">
        <v>39</v>
      </c>
      <c r="J5" s="55" t="s">
        <v>41</v>
      </c>
      <c r="K5" s="60" t="s">
        <v>39</v>
      </c>
      <c r="L5" s="61" t="s">
        <v>41</v>
      </c>
    </row>
    <row r="6" spans="2:12" ht="15.75" thickBot="1" x14ac:dyDescent="0.3">
      <c r="B6" s="10" t="s">
        <v>49</v>
      </c>
      <c r="C6" s="5">
        <v>807</v>
      </c>
      <c r="D6" s="5">
        <v>97.4</v>
      </c>
      <c r="E6" s="5">
        <v>1</v>
      </c>
      <c r="F6" s="5">
        <v>0.1</v>
      </c>
      <c r="G6" s="5">
        <v>17</v>
      </c>
      <c r="H6" s="5">
        <v>2</v>
      </c>
      <c r="I6" s="5">
        <v>4</v>
      </c>
      <c r="J6" s="5">
        <v>0.5</v>
      </c>
      <c r="K6" s="7">
        <v>828</v>
      </c>
      <c r="L6" s="66">
        <v>100</v>
      </c>
    </row>
    <row r="7" spans="2:12" ht="15.75" thickBot="1" x14ac:dyDescent="0.3">
      <c r="B7" s="10" t="s">
        <v>50</v>
      </c>
      <c r="C7" s="5">
        <v>539</v>
      </c>
      <c r="D7" s="5">
        <v>74.5</v>
      </c>
      <c r="E7" s="5">
        <v>161</v>
      </c>
      <c r="F7" s="5">
        <v>22.2</v>
      </c>
      <c r="G7" s="5">
        <v>13</v>
      </c>
      <c r="H7" s="5">
        <v>1.8</v>
      </c>
      <c r="I7" s="5">
        <v>11</v>
      </c>
      <c r="J7" s="5">
        <v>1.5</v>
      </c>
      <c r="K7" s="7">
        <v>724</v>
      </c>
      <c r="L7" s="66">
        <v>100</v>
      </c>
    </row>
    <row r="8" spans="2:12" ht="15.75" thickBot="1" x14ac:dyDescent="0.3">
      <c r="B8" s="10" t="s">
        <v>51</v>
      </c>
      <c r="C8" s="5">
        <v>137</v>
      </c>
      <c r="D8" s="5">
        <v>93.8</v>
      </c>
      <c r="E8" s="5">
        <v>0</v>
      </c>
      <c r="F8" s="5">
        <v>0</v>
      </c>
      <c r="G8" s="5">
        <v>9</v>
      </c>
      <c r="H8" s="5">
        <v>6.2</v>
      </c>
      <c r="I8" s="5">
        <v>0</v>
      </c>
      <c r="J8" s="5">
        <v>0</v>
      </c>
      <c r="K8" s="7">
        <v>146</v>
      </c>
      <c r="L8" s="66">
        <v>100</v>
      </c>
    </row>
    <row r="9" spans="2:12" ht="15.75" thickBot="1" x14ac:dyDescent="0.3">
      <c r="B9" s="10" t="s">
        <v>52</v>
      </c>
      <c r="C9" s="5">
        <v>257</v>
      </c>
      <c r="D9" s="5">
        <v>89.4</v>
      </c>
      <c r="E9" s="5">
        <v>9</v>
      </c>
      <c r="F9" s="5">
        <v>3.2</v>
      </c>
      <c r="G9" s="5">
        <v>21</v>
      </c>
      <c r="H9" s="5">
        <v>7.4</v>
      </c>
      <c r="I9" s="5">
        <v>0</v>
      </c>
      <c r="J9" s="5">
        <v>0</v>
      </c>
      <c r="K9" s="7">
        <v>287</v>
      </c>
      <c r="L9" s="66">
        <v>100</v>
      </c>
    </row>
    <row r="10" spans="2:12" ht="15.75" thickBot="1" x14ac:dyDescent="0.3">
      <c r="B10" s="10" t="s">
        <v>108</v>
      </c>
      <c r="C10" s="5">
        <v>873</v>
      </c>
      <c r="D10" s="5">
        <v>88.2</v>
      </c>
      <c r="E10" s="5">
        <v>107</v>
      </c>
      <c r="F10" s="5">
        <v>10.8</v>
      </c>
      <c r="G10" s="5">
        <v>6</v>
      </c>
      <c r="H10" s="5">
        <v>0.6</v>
      </c>
      <c r="I10" s="5">
        <v>4</v>
      </c>
      <c r="J10" s="5">
        <v>0.4</v>
      </c>
      <c r="K10" s="7">
        <v>990</v>
      </c>
      <c r="L10" s="66">
        <v>100</v>
      </c>
    </row>
    <row r="11" spans="2:12" ht="15.75" thickBot="1" x14ac:dyDescent="0.3">
      <c r="B11" s="10" t="s">
        <v>54</v>
      </c>
      <c r="C11" s="5">
        <v>368</v>
      </c>
      <c r="D11" s="5">
        <v>92.7</v>
      </c>
      <c r="E11" s="5">
        <v>0</v>
      </c>
      <c r="F11" s="5">
        <v>0</v>
      </c>
      <c r="G11" s="5">
        <v>29</v>
      </c>
      <c r="H11" s="5">
        <v>7.4</v>
      </c>
      <c r="I11" s="5">
        <v>0</v>
      </c>
      <c r="J11" s="5">
        <v>0</v>
      </c>
      <c r="K11" s="7">
        <v>397</v>
      </c>
      <c r="L11" s="66">
        <v>100</v>
      </c>
    </row>
    <row r="12" spans="2:12" ht="15.75" thickBot="1" x14ac:dyDescent="0.3">
      <c r="B12" s="10" t="s">
        <v>55</v>
      </c>
      <c r="C12" s="9">
        <v>1343</v>
      </c>
      <c r="D12" s="5">
        <v>94.9</v>
      </c>
      <c r="E12" s="5">
        <v>8</v>
      </c>
      <c r="F12" s="5">
        <v>0.5</v>
      </c>
      <c r="G12" s="5">
        <v>62</v>
      </c>
      <c r="H12" s="5">
        <v>4.4000000000000004</v>
      </c>
      <c r="I12" s="5">
        <v>2</v>
      </c>
      <c r="J12" s="5">
        <v>0.2</v>
      </c>
      <c r="K12" s="6">
        <v>1415</v>
      </c>
      <c r="L12" s="66">
        <v>100</v>
      </c>
    </row>
    <row r="13" spans="2:12" ht="15.75" thickBot="1" x14ac:dyDescent="0.3">
      <c r="B13" s="10" t="s">
        <v>56</v>
      </c>
      <c r="C13" s="5">
        <v>385</v>
      </c>
      <c r="D13" s="5">
        <v>96.3</v>
      </c>
      <c r="E13" s="5">
        <v>7</v>
      </c>
      <c r="F13" s="5">
        <v>1.9</v>
      </c>
      <c r="G13" s="5">
        <v>8</v>
      </c>
      <c r="H13" s="5">
        <v>1.9</v>
      </c>
      <c r="I13" s="5">
        <v>0</v>
      </c>
      <c r="J13" s="5">
        <v>0</v>
      </c>
      <c r="K13" s="7">
        <v>400</v>
      </c>
      <c r="L13" s="66">
        <v>100</v>
      </c>
    </row>
    <row r="14" spans="2:12" ht="15.75" thickBot="1" x14ac:dyDescent="0.3">
      <c r="B14" s="10" t="s">
        <v>57</v>
      </c>
      <c r="C14" s="5">
        <v>479</v>
      </c>
      <c r="D14" s="67">
        <v>97</v>
      </c>
      <c r="E14" s="5">
        <v>13</v>
      </c>
      <c r="F14" s="5">
        <v>2.6</v>
      </c>
      <c r="G14" s="5">
        <v>2</v>
      </c>
      <c r="H14" s="5">
        <v>0.4</v>
      </c>
      <c r="I14" s="5">
        <v>0</v>
      </c>
      <c r="J14" s="5">
        <v>0</v>
      </c>
      <c r="K14" s="7">
        <v>494</v>
      </c>
      <c r="L14" s="66">
        <v>100</v>
      </c>
    </row>
    <row r="15" spans="2:12" ht="15.75" thickBot="1" x14ac:dyDescent="0.3">
      <c r="B15" s="56" t="s">
        <v>58</v>
      </c>
      <c r="C15" s="6">
        <v>5188</v>
      </c>
      <c r="D15" s="7">
        <v>91.3</v>
      </c>
      <c r="E15" s="66">
        <v>306</v>
      </c>
      <c r="F15" s="7">
        <v>5.4</v>
      </c>
      <c r="G15" s="66">
        <v>167</v>
      </c>
      <c r="H15" s="7">
        <v>2.9</v>
      </c>
      <c r="I15" s="66">
        <v>21</v>
      </c>
      <c r="J15" s="7">
        <v>0.4</v>
      </c>
      <c r="K15" s="6">
        <v>5681</v>
      </c>
      <c r="L15" s="66">
        <v>100</v>
      </c>
    </row>
    <row r="16" spans="2:12" x14ac:dyDescent="0.25">
      <c r="B16" s="20" t="s">
        <v>100</v>
      </c>
    </row>
  </sheetData>
  <mergeCells count="7">
    <mergeCell ref="K3:L3"/>
    <mergeCell ref="C4:L4"/>
    <mergeCell ref="B3:B5"/>
    <mergeCell ref="C3:D3"/>
    <mergeCell ref="E3:F3"/>
    <mergeCell ref="G3:H3"/>
    <mergeCell ref="I3:J3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B1:L12"/>
  <sheetViews>
    <sheetView workbookViewId="0">
      <selection activeCell="B12" sqref="B12"/>
    </sheetView>
  </sheetViews>
  <sheetFormatPr defaultRowHeight="15" x14ac:dyDescent="0.25"/>
  <sheetData>
    <row r="1" spans="2:12" ht="15.75" thickBot="1" x14ac:dyDescent="0.3">
      <c r="B1" s="2" t="s">
        <v>115</v>
      </c>
    </row>
    <row r="2" spans="2:12" ht="15.75" thickBot="1" x14ac:dyDescent="0.3">
      <c r="B2" s="335" t="s">
        <v>112</v>
      </c>
      <c r="C2" s="341" t="s">
        <v>113</v>
      </c>
      <c r="D2" s="345"/>
      <c r="E2" s="358" t="s">
        <v>106</v>
      </c>
      <c r="F2" s="345"/>
      <c r="G2" s="358" t="s">
        <v>114</v>
      </c>
      <c r="H2" s="345"/>
      <c r="I2" s="358" t="s">
        <v>87</v>
      </c>
      <c r="J2" s="345"/>
      <c r="K2" s="358" t="s">
        <v>8</v>
      </c>
      <c r="L2" s="345"/>
    </row>
    <row r="3" spans="2:12" ht="15.75" thickBot="1" x14ac:dyDescent="0.3">
      <c r="B3" s="336"/>
      <c r="C3" s="341">
        <v>2002</v>
      </c>
      <c r="D3" s="342"/>
      <c r="E3" s="342"/>
      <c r="F3" s="342"/>
      <c r="G3" s="342"/>
      <c r="H3" s="342"/>
      <c r="I3" s="342"/>
      <c r="J3" s="342"/>
      <c r="K3" s="342"/>
      <c r="L3" s="345"/>
    </row>
    <row r="4" spans="2:12" ht="15.75" thickBot="1" x14ac:dyDescent="0.3">
      <c r="B4" s="337"/>
      <c r="C4" s="68" t="s">
        <v>39</v>
      </c>
      <c r="D4" s="68" t="s">
        <v>41</v>
      </c>
      <c r="E4" s="68" t="s">
        <v>39</v>
      </c>
      <c r="F4" s="68" t="s">
        <v>41</v>
      </c>
      <c r="G4" s="68" t="s">
        <v>39</v>
      </c>
      <c r="H4" s="68" t="s">
        <v>41</v>
      </c>
      <c r="I4" s="68" t="s">
        <v>39</v>
      </c>
      <c r="J4" s="68" t="s">
        <v>41</v>
      </c>
      <c r="K4" s="68" t="s">
        <v>39</v>
      </c>
      <c r="L4" s="68" t="s">
        <v>41</v>
      </c>
    </row>
    <row r="5" spans="2:12" ht="15.75" thickBot="1" x14ac:dyDescent="0.3">
      <c r="B5" s="10" t="s">
        <v>0</v>
      </c>
      <c r="C5" s="5">
        <v>979</v>
      </c>
      <c r="D5" s="5">
        <v>77.099999999999994</v>
      </c>
      <c r="E5" s="5">
        <v>184</v>
      </c>
      <c r="F5" s="5">
        <v>14.5</v>
      </c>
      <c r="G5" s="5">
        <v>81</v>
      </c>
      <c r="H5" s="5">
        <v>6.4</v>
      </c>
      <c r="I5" s="5">
        <v>25</v>
      </c>
      <c r="J5" s="5">
        <v>2</v>
      </c>
      <c r="K5" s="64">
        <v>1269</v>
      </c>
      <c r="L5" s="69">
        <v>100</v>
      </c>
    </row>
    <row r="6" spans="2:12" ht="15.75" thickBot="1" x14ac:dyDescent="0.3">
      <c r="B6" s="10" t="s">
        <v>1</v>
      </c>
      <c r="C6" s="9">
        <v>1481</v>
      </c>
      <c r="D6" s="5">
        <v>74.900000000000006</v>
      </c>
      <c r="E6" s="5">
        <v>372</v>
      </c>
      <c r="F6" s="5">
        <v>18.8</v>
      </c>
      <c r="G6" s="5">
        <v>95</v>
      </c>
      <c r="H6" s="5">
        <v>4.8</v>
      </c>
      <c r="I6" s="5">
        <v>29</v>
      </c>
      <c r="J6" s="5">
        <v>1.5</v>
      </c>
      <c r="K6" s="64">
        <v>1978</v>
      </c>
      <c r="L6" s="69">
        <v>100</v>
      </c>
    </row>
    <row r="7" spans="2:12" ht="15.75" thickBot="1" x14ac:dyDescent="0.3">
      <c r="B7" s="56" t="s">
        <v>8</v>
      </c>
      <c r="C7" s="6">
        <v>2460</v>
      </c>
      <c r="D7" s="7">
        <v>75.8</v>
      </c>
      <c r="E7" s="7">
        <v>557</v>
      </c>
      <c r="F7" s="7">
        <v>17.100000000000001</v>
      </c>
      <c r="G7" s="7">
        <v>176</v>
      </c>
      <c r="H7" s="7">
        <v>5.4</v>
      </c>
      <c r="I7" s="7">
        <v>54</v>
      </c>
      <c r="J7" s="7">
        <v>1.7</v>
      </c>
      <c r="K7" s="64">
        <v>3247</v>
      </c>
      <c r="L7" s="69">
        <v>100</v>
      </c>
    </row>
    <row r="8" spans="2:12" ht="15.75" thickBot="1" x14ac:dyDescent="0.3">
      <c r="B8" s="10"/>
      <c r="C8" s="359">
        <v>2024</v>
      </c>
      <c r="D8" s="360"/>
      <c r="E8" s="360"/>
      <c r="F8" s="360"/>
      <c r="G8" s="360"/>
      <c r="H8" s="360"/>
      <c r="I8" s="360"/>
      <c r="J8" s="360"/>
      <c r="K8" s="360"/>
      <c r="L8" s="361"/>
    </row>
    <row r="9" spans="2:12" ht="15.75" thickBot="1" x14ac:dyDescent="0.3">
      <c r="B9" s="10" t="s">
        <v>0</v>
      </c>
      <c r="C9" s="9">
        <v>2081</v>
      </c>
      <c r="D9" s="5">
        <v>91.1</v>
      </c>
      <c r="E9" s="5">
        <v>110</v>
      </c>
      <c r="F9" s="5">
        <v>4.8</v>
      </c>
      <c r="G9" s="5">
        <v>83</v>
      </c>
      <c r="H9" s="5">
        <v>3.6</v>
      </c>
      <c r="I9" s="5">
        <v>11</v>
      </c>
      <c r="J9" s="5">
        <v>0.5</v>
      </c>
      <c r="K9" s="64">
        <v>2285</v>
      </c>
      <c r="L9" s="69">
        <v>100</v>
      </c>
    </row>
    <row r="10" spans="2:12" ht="15.75" thickBot="1" x14ac:dyDescent="0.3">
      <c r="B10" s="10" t="s">
        <v>1</v>
      </c>
      <c r="C10" s="9">
        <v>3106</v>
      </c>
      <c r="D10" s="5">
        <v>91.5</v>
      </c>
      <c r="E10" s="5">
        <v>196</v>
      </c>
      <c r="F10" s="5">
        <v>5.8</v>
      </c>
      <c r="G10" s="5">
        <v>84</v>
      </c>
      <c r="H10" s="5">
        <v>2.5</v>
      </c>
      <c r="I10" s="5">
        <v>9</v>
      </c>
      <c r="J10" s="5">
        <v>0.3</v>
      </c>
      <c r="K10" s="64">
        <v>3395</v>
      </c>
      <c r="L10" s="69">
        <v>100</v>
      </c>
    </row>
    <row r="11" spans="2:12" ht="15.75" thickBot="1" x14ac:dyDescent="0.3">
      <c r="B11" s="56" t="s">
        <v>8</v>
      </c>
      <c r="C11" s="6">
        <v>5188</v>
      </c>
      <c r="D11" s="7">
        <v>91.3</v>
      </c>
      <c r="E11" s="7">
        <v>306</v>
      </c>
      <c r="F11" s="7">
        <v>5.4</v>
      </c>
      <c r="G11" s="7">
        <v>167</v>
      </c>
      <c r="H11" s="7">
        <v>2.9</v>
      </c>
      <c r="I11" s="7">
        <v>21</v>
      </c>
      <c r="J11" s="7">
        <v>0.4</v>
      </c>
      <c r="K11" s="64">
        <v>5681</v>
      </c>
      <c r="L11" s="69">
        <v>100</v>
      </c>
    </row>
    <row r="12" spans="2:12" x14ac:dyDescent="0.25">
      <c r="B12" s="20" t="s">
        <v>109</v>
      </c>
    </row>
  </sheetData>
  <mergeCells count="8">
    <mergeCell ref="C8:L8"/>
    <mergeCell ref="B2:B4"/>
    <mergeCell ref="C2:D2"/>
    <mergeCell ref="E2:F2"/>
    <mergeCell ref="G2:H2"/>
    <mergeCell ref="I2:J2"/>
    <mergeCell ref="K2:L2"/>
    <mergeCell ref="C3:L3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B2:G26"/>
  <sheetViews>
    <sheetView topLeftCell="A11" workbookViewId="0">
      <selection activeCell="F34" sqref="F34"/>
    </sheetView>
  </sheetViews>
  <sheetFormatPr defaultRowHeight="15" x14ac:dyDescent="0.25"/>
  <cols>
    <col min="2" max="2" width="16.42578125" customWidth="1"/>
    <col min="4" max="4" width="18.5703125" customWidth="1"/>
    <col min="5" max="5" width="17.7109375" customWidth="1"/>
  </cols>
  <sheetData>
    <row r="2" spans="2:7" ht="15.75" thickBot="1" x14ac:dyDescent="0.3">
      <c r="B2" s="2" t="s">
        <v>96</v>
      </c>
    </row>
    <row r="3" spans="2:7" ht="24.75" thickBot="1" x14ac:dyDescent="0.3">
      <c r="B3" s="362" t="s">
        <v>44</v>
      </c>
      <c r="C3" s="54" t="s">
        <v>9</v>
      </c>
      <c r="D3" s="54" t="s">
        <v>10</v>
      </c>
      <c r="E3" s="54" t="s">
        <v>11</v>
      </c>
      <c r="F3" s="54" t="s">
        <v>12</v>
      </c>
      <c r="G3" s="54" t="s">
        <v>8</v>
      </c>
    </row>
    <row r="4" spans="2:7" ht="15.75" thickBot="1" x14ac:dyDescent="0.3">
      <c r="B4" s="363"/>
      <c r="C4" s="341" t="s">
        <v>39</v>
      </c>
      <c r="D4" s="342"/>
      <c r="E4" s="342"/>
      <c r="F4" s="342"/>
      <c r="G4" s="345"/>
    </row>
    <row r="5" spans="2:7" ht="15.75" thickBot="1" x14ac:dyDescent="0.3">
      <c r="B5" s="10" t="s">
        <v>49</v>
      </c>
      <c r="C5" s="9">
        <v>1139</v>
      </c>
      <c r="D5" s="9">
        <v>1052</v>
      </c>
      <c r="E5" s="9">
        <v>1893</v>
      </c>
      <c r="F5" s="5">
        <v>632</v>
      </c>
      <c r="G5" s="9">
        <v>4716</v>
      </c>
    </row>
    <row r="6" spans="2:7" ht="15.75" thickBot="1" x14ac:dyDescent="0.3">
      <c r="B6" s="10" t="s">
        <v>50</v>
      </c>
      <c r="C6" s="5">
        <v>353</v>
      </c>
      <c r="D6" s="5">
        <v>337</v>
      </c>
      <c r="E6" s="9">
        <v>5429</v>
      </c>
      <c r="F6" s="5">
        <v>372</v>
      </c>
      <c r="G6" s="9">
        <v>6490</v>
      </c>
    </row>
    <row r="7" spans="2:7" ht="15.75" thickBot="1" x14ac:dyDescent="0.3">
      <c r="B7" s="10" t="s">
        <v>51</v>
      </c>
      <c r="C7" s="5">
        <v>184</v>
      </c>
      <c r="D7" s="5">
        <v>111</v>
      </c>
      <c r="E7" s="5">
        <v>578</v>
      </c>
      <c r="F7" s="5">
        <v>149</v>
      </c>
      <c r="G7" s="9">
        <v>1022</v>
      </c>
    </row>
    <row r="8" spans="2:7" ht="15.75" thickBot="1" x14ac:dyDescent="0.3">
      <c r="B8" s="10" t="s">
        <v>52</v>
      </c>
      <c r="C8" s="5">
        <v>280</v>
      </c>
      <c r="D8" s="5">
        <v>257</v>
      </c>
      <c r="E8" s="9">
        <v>1684</v>
      </c>
      <c r="F8" s="5">
        <v>408</v>
      </c>
      <c r="G8" s="9">
        <v>2630</v>
      </c>
    </row>
    <row r="9" spans="2:7" ht="15.75" thickBot="1" x14ac:dyDescent="0.3">
      <c r="B9" s="10" t="s">
        <v>53</v>
      </c>
      <c r="C9" s="5">
        <v>986</v>
      </c>
      <c r="D9" s="5">
        <v>945</v>
      </c>
      <c r="E9" s="9">
        <v>7259</v>
      </c>
      <c r="F9" s="5">
        <v>445</v>
      </c>
      <c r="G9" s="9">
        <v>9635</v>
      </c>
    </row>
    <row r="10" spans="2:7" ht="15.75" thickBot="1" x14ac:dyDescent="0.3">
      <c r="B10" s="10" t="s">
        <v>54</v>
      </c>
      <c r="C10" s="5">
        <v>259</v>
      </c>
      <c r="D10" s="5">
        <v>169</v>
      </c>
      <c r="E10" s="9">
        <v>2293</v>
      </c>
      <c r="F10" s="5">
        <v>322</v>
      </c>
      <c r="G10" s="9">
        <v>3043</v>
      </c>
    </row>
    <row r="11" spans="2:7" ht="15.75" thickBot="1" x14ac:dyDescent="0.3">
      <c r="B11" s="10" t="s">
        <v>55</v>
      </c>
      <c r="C11" s="9">
        <v>2143</v>
      </c>
      <c r="D11" s="9">
        <v>1979</v>
      </c>
      <c r="E11" s="9">
        <v>4684</v>
      </c>
      <c r="F11" s="5">
        <v>848</v>
      </c>
      <c r="G11" s="9">
        <v>9654</v>
      </c>
    </row>
    <row r="12" spans="2:7" ht="15.75" thickBot="1" x14ac:dyDescent="0.3">
      <c r="B12" s="10" t="s">
        <v>56</v>
      </c>
      <c r="C12" s="5">
        <v>254</v>
      </c>
      <c r="D12" s="5">
        <v>256</v>
      </c>
      <c r="E12" s="9">
        <v>2666</v>
      </c>
      <c r="F12" s="5">
        <v>296</v>
      </c>
      <c r="G12" s="9">
        <v>3472</v>
      </c>
    </row>
    <row r="13" spans="2:7" ht="15.75" thickBot="1" x14ac:dyDescent="0.3">
      <c r="B13" s="10" t="s">
        <v>57</v>
      </c>
      <c r="C13" s="5">
        <v>88</v>
      </c>
      <c r="D13" s="5">
        <v>130</v>
      </c>
      <c r="E13" s="9">
        <v>4606</v>
      </c>
      <c r="F13" s="5">
        <v>188</v>
      </c>
      <c r="G13" s="9">
        <v>5012</v>
      </c>
    </row>
    <row r="14" spans="2:7" ht="15.75" thickBot="1" x14ac:dyDescent="0.3">
      <c r="B14" s="56" t="s">
        <v>8</v>
      </c>
      <c r="C14" s="6">
        <v>5686</v>
      </c>
      <c r="D14" s="6">
        <v>5237</v>
      </c>
      <c r="E14" s="6">
        <v>31091</v>
      </c>
      <c r="F14" s="6">
        <v>3659</v>
      </c>
      <c r="G14" s="6">
        <v>45673</v>
      </c>
    </row>
    <row r="15" spans="2:7" ht="15.75" thickBot="1" x14ac:dyDescent="0.3">
      <c r="B15" s="56"/>
      <c r="C15" s="359" t="s">
        <v>41</v>
      </c>
      <c r="D15" s="360"/>
      <c r="E15" s="360"/>
      <c r="F15" s="360"/>
      <c r="G15" s="361"/>
    </row>
    <row r="16" spans="2:7" ht="15.75" thickBot="1" x14ac:dyDescent="0.3">
      <c r="B16" s="10" t="s">
        <v>49</v>
      </c>
      <c r="C16" s="5">
        <v>24.2</v>
      </c>
      <c r="D16" s="5">
        <v>22.3</v>
      </c>
      <c r="E16" s="5">
        <v>40.1</v>
      </c>
      <c r="F16" s="5">
        <v>13.4</v>
      </c>
      <c r="G16" s="7">
        <v>100</v>
      </c>
    </row>
    <row r="17" spans="2:7" ht="15.75" thickBot="1" x14ac:dyDescent="0.3">
      <c r="B17" s="10" t="s">
        <v>50</v>
      </c>
      <c r="C17" s="5">
        <v>5.4</v>
      </c>
      <c r="D17" s="5">
        <v>5.2</v>
      </c>
      <c r="E17" s="5">
        <v>83.7</v>
      </c>
      <c r="F17" s="5">
        <v>5.7</v>
      </c>
      <c r="G17" s="7">
        <v>100</v>
      </c>
    </row>
    <row r="18" spans="2:7" ht="15.75" thickBot="1" x14ac:dyDescent="0.3">
      <c r="B18" s="10" t="s">
        <v>51</v>
      </c>
      <c r="C18" s="5">
        <v>18</v>
      </c>
      <c r="D18" s="5">
        <v>10.9</v>
      </c>
      <c r="E18" s="5">
        <v>56.6</v>
      </c>
      <c r="F18" s="5">
        <v>14.6</v>
      </c>
      <c r="G18" s="7">
        <v>100</v>
      </c>
    </row>
    <row r="19" spans="2:7" ht="15.75" thickBot="1" x14ac:dyDescent="0.3">
      <c r="B19" s="10" t="s">
        <v>52</v>
      </c>
      <c r="C19" s="5">
        <v>10.7</v>
      </c>
      <c r="D19" s="5">
        <v>9.8000000000000007</v>
      </c>
      <c r="E19" s="5">
        <v>64</v>
      </c>
      <c r="F19" s="5">
        <v>15.5</v>
      </c>
      <c r="G19" s="7">
        <v>100</v>
      </c>
    </row>
    <row r="20" spans="2:7" ht="15.75" thickBot="1" x14ac:dyDescent="0.3">
      <c r="B20" s="10" t="s">
        <v>53</v>
      </c>
      <c r="C20" s="5">
        <v>10.199999999999999</v>
      </c>
      <c r="D20" s="5">
        <v>9.8000000000000007</v>
      </c>
      <c r="E20" s="5">
        <v>75.3</v>
      </c>
      <c r="F20" s="5">
        <v>4.5999999999999996</v>
      </c>
      <c r="G20" s="7">
        <v>100</v>
      </c>
    </row>
    <row r="21" spans="2:7" ht="15.75" thickBot="1" x14ac:dyDescent="0.3">
      <c r="B21" s="10" t="s">
        <v>54</v>
      </c>
      <c r="C21" s="5">
        <v>8.5</v>
      </c>
      <c r="D21" s="5">
        <v>5.6</v>
      </c>
      <c r="E21" s="5">
        <v>75.400000000000006</v>
      </c>
      <c r="F21" s="5">
        <v>10.6</v>
      </c>
      <c r="G21" s="7">
        <v>100</v>
      </c>
    </row>
    <row r="22" spans="2:7" ht="15.75" thickBot="1" x14ac:dyDescent="0.3">
      <c r="B22" s="10" t="s">
        <v>55</v>
      </c>
      <c r="C22" s="5">
        <v>22.2</v>
      </c>
      <c r="D22" s="5">
        <v>20.5</v>
      </c>
      <c r="E22" s="5">
        <v>48.5</v>
      </c>
      <c r="F22" s="5">
        <v>8.8000000000000007</v>
      </c>
      <c r="G22" s="7">
        <v>100</v>
      </c>
    </row>
    <row r="23" spans="2:7" ht="15.75" thickBot="1" x14ac:dyDescent="0.3">
      <c r="B23" s="10" t="s">
        <v>56</v>
      </c>
      <c r="C23" s="5">
        <v>7.3</v>
      </c>
      <c r="D23" s="5">
        <v>7.4</v>
      </c>
      <c r="E23" s="5">
        <v>76.8</v>
      </c>
      <c r="F23" s="5">
        <v>8.5</v>
      </c>
      <c r="G23" s="7">
        <v>100</v>
      </c>
    </row>
    <row r="24" spans="2:7" ht="15.75" thickBot="1" x14ac:dyDescent="0.3">
      <c r="B24" s="10" t="s">
        <v>57</v>
      </c>
      <c r="C24" s="5">
        <v>1.8</v>
      </c>
      <c r="D24" s="5">
        <v>2.6</v>
      </c>
      <c r="E24" s="5">
        <v>91.9</v>
      </c>
      <c r="F24" s="5">
        <v>3.8</v>
      </c>
      <c r="G24" s="7">
        <v>100</v>
      </c>
    </row>
    <row r="25" spans="2:7" ht="15.75" thickBot="1" x14ac:dyDescent="0.3">
      <c r="B25" s="56" t="s">
        <v>8</v>
      </c>
      <c r="C25" s="7">
        <v>12.4</v>
      </c>
      <c r="D25" s="7">
        <v>11.5</v>
      </c>
      <c r="E25" s="7">
        <v>68.099999999999994</v>
      </c>
      <c r="F25" s="7">
        <v>8</v>
      </c>
      <c r="G25" s="7">
        <v>100</v>
      </c>
    </row>
    <row r="26" spans="2:7" x14ac:dyDescent="0.25">
      <c r="B26" s="57" t="s">
        <v>97</v>
      </c>
    </row>
  </sheetData>
  <mergeCells count="3">
    <mergeCell ref="B3:B4"/>
    <mergeCell ref="C4:G4"/>
    <mergeCell ref="C15:G15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B2:G26"/>
  <sheetViews>
    <sheetView topLeftCell="A7" workbookViewId="0">
      <selection activeCell="M13" sqref="M13"/>
    </sheetView>
  </sheetViews>
  <sheetFormatPr defaultRowHeight="15" x14ac:dyDescent="0.25"/>
  <cols>
    <col min="2" max="2" width="26.28515625" customWidth="1"/>
    <col min="4" max="4" width="14.7109375" customWidth="1"/>
  </cols>
  <sheetData>
    <row r="2" spans="2:7" ht="15.75" thickBot="1" x14ac:dyDescent="0.3">
      <c r="B2" s="2" t="s">
        <v>104</v>
      </c>
    </row>
    <row r="3" spans="2:7" ht="36.75" thickBot="1" x14ac:dyDescent="0.3">
      <c r="B3" s="335" t="s">
        <v>44</v>
      </c>
      <c r="C3" s="54" t="s">
        <v>9</v>
      </c>
      <c r="D3" s="54" t="s">
        <v>10</v>
      </c>
      <c r="E3" s="54" t="s">
        <v>11</v>
      </c>
      <c r="F3" s="54" t="s">
        <v>12</v>
      </c>
      <c r="G3" s="54" t="s">
        <v>8</v>
      </c>
    </row>
    <row r="4" spans="2:7" ht="15.75" thickBot="1" x14ac:dyDescent="0.3">
      <c r="B4" s="337"/>
      <c r="C4" s="341" t="s">
        <v>39</v>
      </c>
      <c r="D4" s="342"/>
      <c r="E4" s="342"/>
      <c r="F4" s="342"/>
      <c r="G4" s="345"/>
    </row>
    <row r="5" spans="2:7" ht="15.75" thickBot="1" x14ac:dyDescent="0.3">
      <c r="B5" s="10" t="s">
        <v>49</v>
      </c>
      <c r="C5" s="9">
        <v>1937</v>
      </c>
      <c r="D5" s="9">
        <v>1113</v>
      </c>
      <c r="E5" s="9">
        <v>3821</v>
      </c>
      <c r="F5" s="5">
        <v>626</v>
      </c>
      <c r="G5" s="6">
        <v>7497</v>
      </c>
    </row>
    <row r="6" spans="2:7" ht="15.75" thickBot="1" x14ac:dyDescent="0.3">
      <c r="B6" s="10" t="s">
        <v>50</v>
      </c>
      <c r="C6" s="5">
        <v>575</v>
      </c>
      <c r="D6" s="5">
        <v>164</v>
      </c>
      <c r="E6" s="9">
        <v>4630</v>
      </c>
      <c r="F6" s="9">
        <v>1142</v>
      </c>
      <c r="G6" s="6">
        <v>6511</v>
      </c>
    </row>
    <row r="7" spans="2:7" ht="15.75" thickBot="1" x14ac:dyDescent="0.3">
      <c r="B7" s="10" t="s">
        <v>51</v>
      </c>
      <c r="C7" s="5">
        <v>170</v>
      </c>
      <c r="D7" s="5">
        <v>44</v>
      </c>
      <c r="E7" s="5">
        <v>929</v>
      </c>
      <c r="F7" s="5">
        <v>170</v>
      </c>
      <c r="G7" s="6">
        <v>1313</v>
      </c>
    </row>
    <row r="8" spans="2:7" ht="15.75" thickBot="1" x14ac:dyDescent="0.3">
      <c r="B8" s="10" t="s">
        <v>52</v>
      </c>
      <c r="C8" s="5">
        <v>367</v>
      </c>
      <c r="D8" s="5">
        <v>127</v>
      </c>
      <c r="E8" s="9">
        <v>2076</v>
      </c>
      <c r="F8" s="5">
        <v>475</v>
      </c>
      <c r="G8" s="6">
        <v>3045</v>
      </c>
    </row>
    <row r="9" spans="2:7" ht="15.75" thickBot="1" x14ac:dyDescent="0.3">
      <c r="B9" s="10" t="s">
        <v>98</v>
      </c>
      <c r="C9" s="5">
        <v>878</v>
      </c>
      <c r="D9" s="5">
        <v>309</v>
      </c>
      <c r="E9" s="9">
        <v>9362</v>
      </c>
      <c r="F9" s="9">
        <v>1474</v>
      </c>
      <c r="G9" s="6">
        <v>12022</v>
      </c>
    </row>
    <row r="10" spans="2:7" ht="15.75" thickBot="1" x14ac:dyDescent="0.3">
      <c r="B10" s="10" t="s">
        <v>54</v>
      </c>
      <c r="C10" s="5">
        <v>572</v>
      </c>
      <c r="D10" s="5">
        <v>93</v>
      </c>
      <c r="E10" s="9">
        <v>3392</v>
      </c>
      <c r="F10" s="5">
        <v>264</v>
      </c>
      <c r="G10" s="6">
        <v>4321</v>
      </c>
    </row>
    <row r="11" spans="2:7" ht="15.75" thickBot="1" x14ac:dyDescent="0.3">
      <c r="B11" s="10" t="s">
        <v>55</v>
      </c>
      <c r="C11" s="9">
        <v>4735</v>
      </c>
      <c r="D11" s="9">
        <v>2154</v>
      </c>
      <c r="E11" s="9">
        <v>7436</v>
      </c>
      <c r="F11" s="9">
        <v>2529</v>
      </c>
      <c r="G11" s="6">
        <v>16853</v>
      </c>
    </row>
    <row r="12" spans="2:7" ht="15.75" thickBot="1" x14ac:dyDescent="0.3">
      <c r="B12" s="10" t="s">
        <v>56</v>
      </c>
      <c r="C12" s="5">
        <v>506</v>
      </c>
      <c r="D12" s="5">
        <v>115</v>
      </c>
      <c r="E12" s="9">
        <v>3893</v>
      </c>
      <c r="F12" s="5">
        <v>501</v>
      </c>
      <c r="G12" s="6">
        <v>5014</v>
      </c>
    </row>
    <row r="13" spans="2:7" ht="15.75" thickBot="1" x14ac:dyDescent="0.3">
      <c r="B13" s="10" t="s">
        <v>57</v>
      </c>
      <c r="C13" s="5">
        <v>510</v>
      </c>
      <c r="D13" s="5">
        <v>106</v>
      </c>
      <c r="E13" s="9">
        <v>4891</v>
      </c>
      <c r="F13" s="5">
        <v>784</v>
      </c>
      <c r="G13" s="6">
        <v>6291</v>
      </c>
    </row>
    <row r="14" spans="2:7" ht="15.75" thickBot="1" x14ac:dyDescent="0.3">
      <c r="B14" s="56" t="s">
        <v>8</v>
      </c>
      <c r="C14" s="6">
        <v>10248</v>
      </c>
      <c r="D14" s="6">
        <v>4224</v>
      </c>
      <c r="E14" s="6">
        <v>40430</v>
      </c>
      <c r="F14" s="6">
        <v>7965</v>
      </c>
      <c r="G14" s="6">
        <v>62868</v>
      </c>
    </row>
    <row r="15" spans="2:7" ht="15.75" thickBot="1" x14ac:dyDescent="0.3">
      <c r="B15" s="56"/>
      <c r="C15" s="5"/>
      <c r="D15" s="5"/>
      <c r="E15" s="5"/>
      <c r="F15" s="5"/>
      <c r="G15" s="5"/>
    </row>
    <row r="16" spans="2:7" ht="15.75" thickBot="1" x14ac:dyDescent="0.3">
      <c r="B16" s="10" t="s">
        <v>49</v>
      </c>
      <c r="C16" s="5">
        <v>25.8</v>
      </c>
      <c r="D16" s="5">
        <v>14.8</v>
      </c>
      <c r="E16" s="5">
        <v>51</v>
      </c>
      <c r="F16" s="5">
        <v>8.4</v>
      </c>
      <c r="G16" s="7">
        <v>100</v>
      </c>
    </row>
    <row r="17" spans="2:7" ht="15.75" thickBot="1" x14ac:dyDescent="0.3">
      <c r="B17" s="10" t="s">
        <v>50</v>
      </c>
      <c r="C17" s="5">
        <v>8.8000000000000007</v>
      </c>
      <c r="D17" s="5">
        <v>2.5</v>
      </c>
      <c r="E17" s="5">
        <v>71.099999999999994</v>
      </c>
      <c r="F17" s="5">
        <v>17.600000000000001</v>
      </c>
      <c r="G17" s="7">
        <v>100</v>
      </c>
    </row>
    <row r="18" spans="2:7" ht="15.75" thickBot="1" x14ac:dyDescent="0.3">
      <c r="B18" s="10" t="s">
        <v>51</v>
      </c>
      <c r="C18" s="5">
        <v>12.9</v>
      </c>
      <c r="D18" s="5">
        <v>3.4</v>
      </c>
      <c r="E18" s="5">
        <v>70.8</v>
      </c>
      <c r="F18" s="5">
        <v>13</v>
      </c>
      <c r="G18" s="7">
        <v>100</v>
      </c>
    </row>
    <row r="19" spans="2:7" ht="15.75" thickBot="1" x14ac:dyDescent="0.3">
      <c r="B19" s="10" t="s">
        <v>52</v>
      </c>
      <c r="C19" s="5">
        <v>12</v>
      </c>
      <c r="D19" s="5">
        <v>4.2</v>
      </c>
      <c r="E19" s="5">
        <v>68.2</v>
      </c>
      <c r="F19" s="5">
        <v>15.6</v>
      </c>
      <c r="G19" s="7">
        <v>100</v>
      </c>
    </row>
    <row r="20" spans="2:7" ht="15.75" thickBot="1" x14ac:dyDescent="0.3">
      <c r="B20" s="10" t="s">
        <v>98</v>
      </c>
      <c r="C20" s="5">
        <v>7.3</v>
      </c>
      <c r="D20" s="5">
        <v>2.6</v>
      </c>
      <c r="E20" s="5">
        <v>77.900000000000006</v>
      </c>
      <c r="F20" s="5">
        <v>12.3</v>
      </c>
      <c r="G20" s="7">
        <v>100</v>
      </c>
    </row>
    <row r="21" spans="2:7" ht="15.75" thickBot="1" x14ac:dyDescent="0.3">
      <c r="B21" s="10" t="s">
        <v>54</v>
      </c>
      <c r="C21" s="5">
        <v>13.2</v>
      </c>
      <c r="D21" s="5">
        <v>2.2000000000000002</v>
      </c>
      <c r="E21" s="5">
        <v>78.5</v>
      </c>
      <c r="F21" s="5">
        <v>6.1</v>
      </c>
      <c r="G21" s="7">
        <v>100</v>
      </c>
    </row>
    <row r="22" spans="2:7" ht="15.75" thickBot="1" x14ac:dyDescent="0.3">
      <c r="B22" s="10" t="s">
        <v>55</v>
      </c>
      <c r="C22" s="5">
        <v>28.1</v>
      </c>
      <c r="D22" s="5">
        <v>12.8</v>
      </c>
      <c r="E22" s="5">
        <v>44.1</v>
      </c>
      <c r="F22" s="5">
        <v>15</v>
      </c>
      <c r="G22" s="7">
        <v>100</v>
      </c>
    </row>
    <row r="23" spans="2:7" ht="15.75" thickBot="1" x14ac:dyDescent="0.3">
      <c r="B23" s="10" t="s">
        <v>56</v>
      </c>
      <c r="C23" s="5">
        <v>10.1</v>
      </c>
      <c r="D23" s="5">
        <v>2.2999999999999998</v>
      </c>
      <c r="E23" s="5">
        <v>77.599999999999994</v>
      </c>
      <c r="F23" s="5">
        <v>10</v>
      </c>
      <c r="G23" s="7">
        <v>100</v>
      </c>
    </row>
    <row r="24" spans="2:7" ht="15.75" thickBot="1" x14ac:dyDescent="0.3">
      <c r="B24" s="10" t="s">
        <v>57</v>
      </c>
      <c r="C24" s="5">
        <v>8.1</v>
      </c>
      <c r="D24" s="5">
        <v>1.7</v>
      </c>
      <c r="E24" s="5">
        <v>77.8</v>
      </c>
      <c r="F24" s="5">
        <v>12.5</v>
      </c>
      <c r="G24" s="7">
        <v>100</v>
      </c>
    </row>
    <row r="25" spans="2:7" ht="15.75" thickBot="1" x14ac:dyDescent="0.3">
      <c r="B25" s="56" t="s">
        <v>8</v>
      </c>
      <c r="C25" s="7">
        <v>16.3</v>
      </c>
      <c r="D25" s="7">
        <v>6.7</v>
      </c>
      <c r="E25" s="7">
        <v>64.3</v>
      </c>
      <c r="F25" s="7">
        <v>12.7</v>
      </c>
      <c r="G25" s="7">
        <v>100</v>
      </c>
    </row>
    <row r="26" spans="2:7" x14ac:dyDescent="0.25">
      <c r="B26" s="11" t="s">
        <v>100</v>
      </c>
    </row>
  </sheetData>
  <mergeCells count="2">
    <mergeCell ref="B3:B4"/>
    <mergeCell ref="C4:G4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B2:G16"/>
  <sheetViews>
    <sheetView workbookViewId="0">
      <selection activeCell="H18" sqref="H17:H18"/>
    </sheetView>
  </sheetViews>
  <sheetFormatPr defaultRowHeight="15" x14ac:dyDescent="0.25"/>
  <cols>
    <col min="2" max="2" width="21.28515625" customWidth="1"/>
    <col min="3" max="3" width="11.28515625" customWidth="1"/>
  </cols>
  <sheetData>
    <row r="2" spans="2:7" ht="15.75" thickBot="1" x14ac:dyDescent="0.3">
      <c r="B2" s="2" t="s">
        <v>102</v>
      </c>
    </row>
    <row r="3" spans="2:7" ht="24.75" thickBot="1" x14ac:dyDescent="0.3">
      <c r="B3" s="362" t="s">
        <v>99</v>
      </c>
      <c r="C3" s="54" t="s">
        <v>4</v>
      </c>
      <c r="D3" s="54" t="s">
        <v>5</v>
      </c>
      <c r="E3" s="54" t="s">
        <v>38</v>
      </c>
      <c r="F3" s="54" t="s">
        <v>7</v>
      </c>
      <c r="G3" s="54" t="s">
        <v>8</v>
      </c>
    </row>
    <row r="4" spans="2:7" ht="15.75" thickBot="1" x14ac:dyDescent="0.3">
      <c r="B4" s="363"/>
      <c r="C4" s="341" t="s">
        <v>39</v>
      </c>
      <c r="D4" s="342"/>
      <c r="E4" s="342"/>
      <c r="F4" s="342"/>
      <c r="G4" s="345"/>
    </row>
    <row r="5" spans="2:7" ht="15.75" thickBot="1" x14ac:dyDescent="0.3">
      <c r="B5" s="10" t="s">
        <v>9</v>
      </c>
      <c r="C5" s="9">
        <v>3356</v>
      </c>
      <c r="D5" s="9">
        <v>1020</v>
      </c>
      <c r="E5" s="5">
        <v>258</v>
      </c>
      <c r="F5" s="9">
        <v>1052</v>
      </c>
      <c r="G5" s="9">
        <v>5686</v>
      </c>
    </row>
    <row r="6" spans="2:7" ht="15.75" thickBot="1" x14ac:dyDescent="0.3">
      <c r="B6" s="10" t="s">
        <v>10</v>
      </c>
      <c r="C6" s="9">
        <v>2099</v>
      </c>
      <c r="D6" s="5">
        <v>894</v>
      </c>
      <c r="E6" s="5">
        <v>428</v>
      </c>
      <c r="F6" s="9">
        <v>1815</v>
      </c>
      <c r="G6" s="9">
        <v>5237</v>
      </c>
    </row>
    <row r="7" spans="2:7" ht="15.75" thickBot="1" x14ac:dyDescent="0.3">
      <c r="B7" s="10" t="s">
        <v>11</v>
      </c>
      <c r="C7" s="9">
        <v>27267</v>
      </c>
      <c r="D7" s="9">
        <v>1629</v>
      </c>
      <c r="E7" s="5">
        <v>452</v>
      </c>
      <c r="F7" s="9">
        <v>1743</v>
      </c>
      <c r="G7" s="9">
        <v>31091</v>
      </c>
    </row>
    <row r="8" spans="2:7" ht="15.75" thickBot="1" x14ac:dyDescent="0.3">
      <c r="B8" s="10" t="s">
        <v>12</v>
      </c>
      <c r="C8" s="9">
        <v>2964</v>
      </c>
      <c r="D8" s="5">
        <v>597</v>
      </c>
      <c r="E8" s="5">
        <v>12</v>
      </c>
      <c r="F8" s="5">
        <v>86</v>
      </c>
      <c r="G8" s="9">
        <v>3659</v>
      </c>
    </row>
    <row r="9" spans="2:7" ht="15.75" thickBot="1" x14ac:dyDescent="0.3">
      <c r="B9" s="56" t="s">
        <v>8</v>
      </c>
      <c r="C9" s="6">
        <v>35687</v>
      </c>
      <c r="D9" s="6">
        <v>4139</v>
      </c>
      <c r="E9" s="6">
        <v>1151</v>
      </c>
      <c r="F9" s="6">
        <v>4696</v>
      </c>
      <c r="G9" s="6">
        <v>45673</v>
      </c>
    </row>
    <row r="10" spans="2:7" ht="15.75" thickBot="1" x14ac:dyDescent="0.3">
      <c r="B10" s="56"/>
      <c r="C10" s="359" t="s">
        <v>101</v>
      </c>
      <c r="D10" s="360"/>
      <c r="E10" s="360"/>
      <c r="F10" s="360"/>
      <c r="G10" s="361"/>
    </row>
    <row r="11" spans="2:7" ht="15.75" thickBot="1" x14ac:dyDescent="0.3">
      <c r="B11" s="10" t="s">
        <v>9</v>
      </c>
      <c r="C11" s="5">
        <v>9.4</v>
      </c>
      <c r="D11" s="5">
        <v>24.6</v>
      </c>
      <c r="E11" s="5">
        <v>22.4</v>
      </c>
      <c r="F11" s="5">
        <v>22.4</v>
      </c>
      <c r="G11" s="7">
        <v>12.4</v>
      </c>
    </row>
    <row r="12" spans="2:7" ht="15.75" thickBot="1" x14ac:dyDescent="0.3">
      <c r="B12" s="10" t="s">
        <v>10</v>
      </c>
      <c r="C12" s="5">
        <v>5.9</v>
      </c>
      <c r="D12" s="5">
        <v>21.6</v>
      </c>
      <c r="E12" s="5">
        <v>37.200000000000003</v>
      </c>
      <c r="F12" s="5">
        <v>38.700000000000003</v>
      </c>
      <c r="G12" s="7">
        <v>11.5</v>
      </c>
    </row>
    <row r="13" spans="2:7" ht="15.75" thickBot="1" x14ac:dyDescent="0.3">
      <c r="B13" s="10" t="s">
        <v>11</v>
      </c>
      <c r="C13" s="5">
        <v>76.400000000000006</v>
      </c>
      <c r="D13" s="5">
        <v>39.4</v>
      </c>
      <c r="E13" s="5">
        <v>39.299999999999997</v>
      </c>
      <c r="F13" s="5">
        <v>37.1</v>
      </c>
      <c r="G13" s="7">
        <v>68.099999999999994</v>
      </c>
    </row>
    <row r="14" spans="2:7" ht="15.75" thickBot="1" x14ac:dyDescent="0.3">
      <c r="B14" s="10" t="s">
        <v>12</v>
      </c>
      <c r="C14" s="5">
        <v>8.3000000000000007</v>
      </c>
      <c r="D14" s="5">
        <v>14.4</v>
      </c>
      <c r="E14" s="5">
        <v>1.1000000000000001</v>
      </c>
      <c r="F14" s="5">
        <v>1.8</v>
      </c>
      <c r="G14" s="7">
        <v>8</v>
      </c>
    </row>
    <row r="15" spans="2:7" ht="15.75" thickBot="1" x14ac:dyDescent="0.3">
      <c r="B15" s="56" t="s">
        <v>8</v>
      </c>
      <c r="C15" s="59">
        <v>100</v>
      </c>
      <c r="D15" s="59">
        <v>100</v>
      </c>
      <c r="E15" s="59">
        <v>100</v>
      </c>
      <c r="F15" s="59">
        <v>100</v>
      </c>
      <c r="G15" s="59">
        <v>100</v>
      </c>
    </row>
    <row r="16" spans="2:7" x14ac:dyDescent="0.25">
      <c r="B16" s="20" t="s">
        <v>97</v>
      </c>
    </row>
  </sheetData>
  <mergeCells count="3">
    <mergeCell ref="B3:B4"/>
    <mergeCell ref="C4:G4"/>
    <mergeCell ref="C10:G10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B3:G17"/>
  <sheetViews>
    <sheetView workbookViewId="0">
      <selection activeCell="J18" sqref="J18"/>
    </sheetView>
  </sheetViews>
  <sheetFormatPr defaultRowHeight="15" x14ac:dyDescent="0.25"/>
  <cols>
    <col min="2" max="2" width="20.42578125" customWidth="1"/>
    <col min="3" max="3" width="11.42578125" customWidth="1"/>
  </cols>
  <sheetData>
    <row r="3" spans="2:7" ht="15.75" thickBot="1" x14ac:dyDescent="0.3">
      <c r="B3" s="2" t="s">
        <v>103</v>
      </c>
    </row>
    <row r="4" spans="2:7" ht="24.75" thickBot="1" x14ac:dyDescent="0.3">
      <c r="B4" s="335" t="s">
        <v>99</v>
      </c>
      <c r="C4" s="54" t="s">
        <v>4</v>
      </c>
      <c r="D4" s="54" t="s">
        <v>5</v>
      </c>
      <c r="E4" s="54" t="s">
        <v>38</v>
      </c>
      <c r="F4" s="54" t="s">
        <v>7</v>
      </c>
      <c r="G4" s="54" t="s">
        <v>8</v>
      </c>
    </row>
    <row r="5" spans="2:7" ht="15.75" thickBot="1" x14ac:dyDescent="0.3">
      <c r="B5" s="337"/>
      <c r="C5" s="341" t="s">
        <v>39</v>
      </c>
      <c r="D5" s="342"/>
      <c r="E5" s="342"/>
      <c r="F5" s="342"/>
      <c r="G5" s="345"/>
    </row>
    <row r="6" spans="2:7" ht="15.75" thickBot="1" x14ac:dyDescent="0.3">
      <c r="B6" s="10" t="s">
        <v>9</v>
      </c>
      <c r="C6" s="9">
        <v>7685</v>
      </c>
      <c r="D6" s="9">
        <v>1099</v>
      </c>
      <c r="E6" s="5">
        <v>399</v>
      </c>
      <c r="F6" s="9">
        <v>1066</v>
      </c>
      <c r="G6" s="6">
        <v>10248</v>
      </c>
    </row>
    <row r="7" spans="2:7" ht="24.75" thickBot="1" x14ac:dyDescent="0.3">
      <c r="B7" s="10" t="s">
        <v>10</v>
      </c>
      <c r="C7" s="9">
        <v>1975</v>
      </c>
      <c r="D7" s="5">
        <v>689</v>
      </c>
      <c r="E7" s="5">
        <v>358</v>
      </c>
      <c r="F7" s="9">
        <v>1202</v>
      </c>
      <c r="G7" s="6">
        <v>4224</v>
      </c>
    </row>
    <row r="8" spans="2:7" ht="15.75" thickBot="1" x14ac:dyDescent="0.3">
      <c r="B8" s="10" t="s">
        <v>11</v>
      </c>
      <c r="C8" s="9">
        <v>35040</v>
      </c>
      <c r="D8" s="9">
        <v>2774</v>
      </c>
      <c r="E8" s="5">
        <v>738</v>
      </c>
      <c r="F8" s="9">
        <v>1878</v>
      </c>
      <c r="G8" s="6">
        <v>40430</v>
      </c>
    </row>
    <row r="9" spans="2:7" ht="15.75" thickBot="1" x14ac:dyDescent="0.3">
      <c r="B9" s="10" t="s">
        <v>12</v>
      </c>
      <c r="C9" s="9">
        <v>7010</v>
      </c>
      <c r="D9" s="5">
        <v>783</v>
      </c>
      <c r="E9" s="5">
        <v>51</v>
      </c>
      <c r="F9" s="5">
        <v>121</v>
      </c>
      <c r="G9" s="6">
        <v>7965</v>
      </c>
    </row>
    <row r="10" spans="2:7" ht="15.75" thickBot="1" x14ac:dyDescent="0.3">
      <c r="B10" s="56" t="s">
        <v>8</v>
      </c>
      <c r="C10" s="6">
        <v>51710</v>
      </c>
      <c r="D10" s="6">
        <v>5345</v>
      </c>
      <c r="E10" s="6">
        <v>1546</v>
      </c>
      <c r="F10" s="6">
        <v>4267</v>
      </c>
      <c r="G10" s="6">
        <v>62868</v>
      </c>
    </row>
    <row r="11" spans="2:7" ht="15.75" thickBot="1" x14ac:dyDescent="0.3">
      <c r="B11" s="56"/>
      <c r="C11" s="359" t="s">
        <v>41</v>
      </c>
      <c r="D11" s="360"/>
      <c r="E11" s="360"/>
      <c r="F11" s="360"/>
      <c r="G11" s="361"/>
    </row>
    <row r="12" spans="2:7" ht="15.75" thickBot="1" x14ac:dyDescent="0.3">
      <c r="B12" s="10" t="s">
        <v>9</v>
      </c>
      <c r="C12" s="5">
        <v>14.9</v>
      </c>
      <c r="D12" s="5">
        <v>20.6</v>
      </c>
      <c r="E12" s="5">
        <v>25.8</v>
      </c>
      <c r="F12" s="5">
        <v>25</v>
      </c>
      <c r="G12" s="7">
        <v>16.3</v>
      </c>
    </row>
    <row r="13" spans="2:7" ht="24.75" thickBot="1" x14ac:dyDescent="0.3">
      <c r="B13" s="10" t="s">
        <v>10</v>
      </c>
      <c r="C13" s="5">
        <v>3.8</v>
      </c>
      <c r="D13" s="5">
        <v>12.9</v>
      </c>
      <c r="E13" s="5">
        <v>23.2</v>
      </c>
      <c r="F13" s="5">
        <v>28.2</v>
      </c>
      <c r="G13" s="7">
        <v>6.7</v>
      </c>
    </row>
    <row r="14" spans="2:7" ht="15.75" thickBot="1" x14ac:dyDescent="0.3">
      <c r="B14" s="10" t="s">
        <v>11</v>
      </c>
      <c r="C14" s="5">
        <v>67.8</v>
      </c>
      <c r="D14" s="5">
        <v>51.9</v>
      </c>
      <c r="E14" s="5">
        <v>47.7</v>
      </c>
      <c r="F14" s="5">
        <v>44</v>
      </c>
      <c r="G14" s="7">
        <v>64.3</v>
      </c>
    </row>
    <row r="15" spans="2:7" ht="15.75" thickBot="1" x14ac:dyDescent="0.3">
      <c r="B15" s="10" t="s">
        <v>12</v>
      </c>
      <c r="C15" s="5">
        <v>13.6</v>
      </c>
      <c r="D15" s="5">
        <v>14.7</v>
      </c>
      <c r="E15" s="5">
        <v>3.3</v>
      </c>
      <c r="F15" s="5">
        <v>2.8</v>
      </c>
      <c r="G15" s="7">
        <v>12.7</v>
      </c>
    </row>
    <row r="16" spans="2:7" ht="15.75" thickBot="1" x14ac:dyDescent="0.3">
      <c r="B16" s="40" t="s">
        <v>8</v>
      </c>
      <c r="C16" s="58">
        <v>100</v>
      </c>
      <c r="D16" s="58">
        <v>100</v>
      </c>
      <c r="E16" s="58">
        <v>100</v>
      </c>
      <c r="F16" s="58">
        <v>100</v>
      </c>
      <c r="G16" s="58">
        <v>100</v>
      </c>
    </row>
    <row r="17" spans="2:2" x14ac:dyDescent="0.25">
      <c r="B17" s="11" t="s">
        <v>100</v>
      </c>
    </row>
  </sheetData>
  <mergeCells count="3">
    <mergeCell ref="B4:B5"/>
    <mergeCell ref="C5:G5"/>
    <mergeCell ref="C11:G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51"/>
  <sheetViews>
    <sheetView topLeftCell="A15" workbookViewId="0">
      <selection activeCell="H39" sqref="H39"/>
    </sheetView>
  </sheetViews>
  <sheetFormatPr defaultColWidth="8.85546875" defaultRowHeight="12.75" x14ac:dyDescent="0.2"/>
  <cols>
    <col min="1" max="1" width="8.85546875" style="1"/>
    <col min="2" max="2" width="16.5703125" style="1" customWidth="1"/>
    <col min="3" max="6" width="8.85546875" style="1"/>
    <col min="7" max="7" width="12.85546875" style="1" bestFit="1" customWidth="1"/>
    <col min="8" max="9" width="9.5703125" style="1" bestFit="1" customWidth="1"/>
    <col min="10" max="16384" width="8.85546875" style="1"/>
  </cols>
  <sheetData>
    <row r="1" spans="2:9" x14ac:dyDescent="0.2">
      <c r="B1" s="2" t="s">
        <v>263</v>
      </c>
    </row>
    <row r="2" spans="2:9" ht="14.45" customHeight="1" x14ac:dyDescent="0.2">
      <c r="B2" s="287" t="s">
        <v>44</v>
      </c>
      <c r="C2" s="82" t="s">
        <v>0</v>
      </c>
      <c r="D2" s="82" t="s">
        <v>1</v>
      </c>
      <c r="E2" s="82" t="s">
        <v>8</v>
      </c>
    </row>
    <row r="3" spans="2:9" ht="14.45" customHeight="1" x14ac:dyDescent="0.2">
      <c r="B3" s="288"/>
      <c r="C3" s="289" t="s">
        <v>48</v>
      </c>
      <c r="D3" s="290"/>
      <c r="E3" s="291"/>
      <c r="H3" s="1">
        <v>2002</v>
      </c>
      <c r="I3" s="1">
        <v>2025</v>
      </c>
    </row>
    <row r="4" spans="2:9" x14ac:dyDescent="0.2">
      <c r="B4" s="48" t="s">
        <v>50</v>
      </c>
      <c r="C4" s="163">
        <v>254448.32640344711</v>
      </c>
      <c r="D4" s="163">
        <v>407405.99493277667</v>
      </c>
      <c r="E4" s="84">
        <f t="shared" ref="E4:E13" si="0">SUM(C4:D4)</f>
        <v>661854.32133622374</v>
      </c>
      <c r="G4" s="1" t="s">
        <v>50</v>
      </c>
      <c r="H4" s="134">
        <v>61.555236824662707</v>
      </c>
      <c r="I4" s="134">
        <v>65.553767860495185</v>
      </c>
    </row>
    <row r="5" spans="2:9" x14ac:dyDescent="0.2">
      <c r="B5" s="48" t="s">
        <v>52</v>
      </c>
      <c r="C5" s="163">
        <v>85598.267482289171</v>
      </c>
      <c r="D5" s="163">
        <v>125542.56617706278</v>
      </c>
      <c r="E5" s="84">
        <f t="shared" si="0"/>
        <v>211140.83365935195</v>
      </c>
      <c r="G5" s="1" t="s">
        <v>52</v>
      </c>
      <c r="H5" s="134">
        <v>59.459160031360511</v>
      </c>
      <c r="I5" s="134">
        <v>63.628810319169723</v>
      </c>
    </row>
    <row r="6" spans="2:9" x14ac:dyDescent="0.2">
      <c r="B6" s="48" t="s">
        <v>55</v>
      </c>
      <c r="C6" s="163">
        <v>271055.31118600344</v>
      </c>
      <c r="D6" s="163">
        <v>332831.29985412862</v>
      </c>
      <c r="E6" s="84">
        <f t="shared" si="0"/>
        <v>603886.61104013212</v>
      </c>
      <c r="G6" s="1" t="s">
        <v>55</v>
      </c>
      <c r="H6" s="134">
        <v>55.114866560936193</v>
      </c>
      <c r="I6" s="134">
        <v>54.276751133608315</v>
      </c>
    </row>
    <row r="7" spans="2:9" x14ac:dyDescent="0.2">
      <c r="B7" s="48" t="s">
        <v>53</v>
      </c>
      <c r="C7" s="163">
        <v>265041.14628556231</v>
      </c>
      <c r="D7" s="163">
        <v>454299.96521444747</v>
      </c>
      <c r="E7" s="84">
        <f t="shared" si="0"/>
        <v>719341.11150000978</v>
      </c>
      <c r="G7" s="1" t="s">
        <v>53</v>
      </c>
      <c r="H7" s="134">
        <v>63.155011989668729</v>
      </c>
      <c r="I7" s="134">
        <v>65.150497692425773</v>
      </c>
    </row>
    <row r="8" spans="2:9" x14ac:dyDescent="0.2">
      <c r="B8" s="48" t="s">
        <v>57</v>
      </c>
      <c r="C8" s="163">
        <v>143477.42713533822</v>
      </c>
      <c r="D8" s="163">
        <v>273673.71042990277</v>
      </c>
      <c r="E8" s="84">
        <f t="shared" si="0"/>
        <v>417151.13756524096</v>
      </c>
      <c r="G8" s="1" t="s">
        <v>57</v>
      </c>
      <c r="H8" s="134">
        <v>65.605409115563333</v>
      </c>
      <c r="I8" s="134">
        <v>68.545908847722515</v>
      </c>
    </row>
    <row r="9" spans="2:9" x14ac:dyDescent="0.2">
      <c r="B9" s="48" t="s">
        <v>56</v>
      </c>
      <c r="C9" s="163">
        <v>94999.776197302985</v>
      </c>
      <c r="D9" s="163">
        <v>141723.78562424087</v>
      </c>
      <c r="E9" s="84">
        <f t="shared" si="0"/>
        <v>236723.56182154384</v>
      </c>
      <c r="G9" s="1" t="s">
        <v>56</v>
      </c>
      <c r="H9" s="134">
        <v>59.868897094020838</v>
      </c>
      <c r="I9" s="134">
        <v>60.434886252028342</v>
      </c>
    </row>
    <row r="10" spans="2:9" x14ac:dyDescent="0.2">
      <c r="B10" s="48" t="s">
        <v>51</v>
      </c>
      <c r="C10" s="163">
        <v>39082.494787390213</v>
      </c>
      <c r="D10" s="163">
        <v>50862.06521706043</v>
      </c>
      <c r="E10" s="84">
        <f t="shared" si="0"/>
        <v>89944.560004450643</v>
      </c>
      <c r="G10" s="1" t="s">
        <v>51</v>
      </c>
      <c r="H10" s="134">
        <v>56.548239509475252</v>
      </c>
      <c r="I10" s="134">
        <v>61.652307936929361</v>
      </c>
    </row>
    <row r="11" spans="2:9" x14ac:dyDescent="0.2">
      <c r="B11" s="48" t="s">
        <v>54</v>
      </c>
      <c r="C11" s="163">
        <v>100537.54122315285</v>
      </c>
      <c r="D11" s="163">
        <v>132707.60454235657</v>
      </c>
      <c r="E11" s="84">
        <f t="shared" si="0"/>
        <v>233245.1457655094</v>
      </c>
      <c r="G11" s="1" t="s">
        <v>54</v>
      </c>
      <c r="H11" s="134">
        <v>56.89619138988332</v>
      </c>
      <c r="I11" s="134">
        <v>58.197296034576652</v>
      </c>
    </row>
    <row r="12" spans="2:9" x14ac:dyDescent="0.2">
      <c r="B12" s="48" t="s">
        <v>49</v>
      </c>
      <c r="C12" s="163">
        <v>180750.7092995143</v>
      </c>
      <c r="D12" s="163">
        <v>223370.00800802477</v>
      </c>
      <c r="E12" s="84">
        <f t="shared" si="0"/>
        <v>404120.71730753907</v>
      </c>
      <c r="G12" s="1" t="s">
        <v>49</v>
      </c>
      <c r="H12" s="134">
        <v>55.273090054929909</v>
      </c>
      <c r="I12" s="134">
        <v>56.890428415852448</v>
      </c>
    </row>
    <row r="13" spans="2:9" x14ac:dyDescent="0.2">
      <c r="B13" s="50" t="s">
        <v>58</v>
      </c>
      <c r="C13" s="164">
        <f>C12+C11+C10+C9+C7+C6+C5+C4+C8</f>
        <v>1434991.0000000007</v>
      </c>
      <c r="D13" s="164">
        <f>+D12+D11+D10+D9+D8+D7+D6+D5+D4</f>
        <v>2142417.0000000009</v>
      </c>
      <c r="E13" s="84">
        <f t="shared" si="0"/>
        <v>3577408.0000000019</v>
      </c>
      <c r="G13" s="2" t="s">
        <v>58</v>
      </c>
      <c r="H13" s="134">
        <v>59.887410102509961</v>
      </c>
      <c r="I13" s="134">
        <v>60.726915592015004</v>
      </c>
    </row>
    <row r="14" spans="2:9" x14ac:dyDescent="0.2">
      <c r="B14" s="48"/>
      <c r="C14" s="292" t="s">
        <v>41</v>
      </c>
      <c r="D14" s="293"/>
      <c r="E14" s="294"/>
    </row>
    <row r="15" spans="2:9" x14ac:dyDescent="0.2">
      <c r="B15" s="48" t="s">
        <v>50</v>
      </c>
      <c r="C15" s="168">
        <f>C4/E4*100</f>
        <v>38.444763175337293</v>
      </c>
      <c r="D15" s="168">
        <f>D4/E4*100</f>
        <v>61.555236824662707</v>
      </c>
      <c r="E15" s="169">
        <f>SUM(C15:D15)</f>
        <v>100</v>
      </c>
    </row>
    <row r="16" spans="2:9" x14ac:dyDescent="0.2">
      <c r="B16" s="48" t="s">
        <v>52</v>
      </c>
      <c r="C16" s="168">
        <f t="shared" ref="C16:C24" si="1">C5/E5*100</f>
        <v>40.540839968639489</v>
      </c>
      <c r="D16" s="168">
        <f t="shared" ref="D16:D24" si="2">D5/E5*100</f>
        <v>59.459160031360511</v>
      </c>
      <c r="E16" s="169">
        <f t="shared" ref="E16:E24" si="3">SUM(C16:D16)</f>
        <v>100</v>
      </c>
    </row>
    <row r="17" spans="2:5" x14ac:dyDescent="0.2">
      <c r="B17" s="48" t="s">
        <v>55</v>
      </c>
      <c r="C17" s="168">
        <f t="shared" si="1"/>
        <v>44.885133439063793</v>
      </c>
      <c r="D17" s="168">
        <f t="shared" si="2"/>
        <v>55.114866560936193</v>
      </c>
      <c r="E17" s="169">
        <f t="shared" si="3"/>
        <v>99.999999999999986</v>
      </c>
    </row>
    <row r="18" spans="2:5" x14ac:dyDescent="0.2">
      <c r="B18" s="48" t="s">
        <v>53</v>
      </c>
      <c r="C18" s="168">
        <f t="shared" si="1"/>
        <v>36.844988010331271</v>
      </c>
      <c r="D18" s="168">
        <f t="shared" si="2"/>
        <v>63.155011989668729</v>
      </c>
      <c r="E18" s="169">
        <f t="shared" si="3"/>
        <v>100</v>
      </c>
    </row>
    <row r="19" spans="2:5" x14ac:dyDescent="0.2">
      <c r="B19" s="48" t="s">
        <v>57</v>
      </c>
      <c r="C19" s="168">
        <f t="shared" si="1"/>
        <v>34.394590884436667</v>
      </c>
      <c r="D19" s="168">
        <f t="shared" si="2"/>
        <v>65.605409115563333</v>
      </c>
      <c r="E19" s="169">
        <f t="shared" si="3"/>
        <v>100</v>
      </c>
    </row>
    <row r="20" spans="2:5" x14ac:dyDescent="0.2">
      <c r="B20" s="48" t="s">
        <v>56</v>
      </c>
      <c r="C20" s="168">
        <f t="shared" si="1"/>
        <v>40.131102905979169</v>
      </c>
      <c r="D20" s="168">
        <f t="shared" si="2"/>
        <v>59.868897094020838</v>
      </c>
      <c r="E20" s="169">
        <f t="shared" si="3"/>
        <v>100</v>
      </c>
    </row>
    <row r="21" spans="2:5" x14ac:dyDescent="0.2">
      <c r="B21" s="48" t="s">
        <v>51</v>
      </c>
      <c r="C21" s="168">
        <f t="shared" si="1"/>
        <v>43.451760490524755</v>
      </c>
      <c r="D21" s="168">
        <f t="shared" si="2"/>
        <v>56.548239509475252</v>
      </c>
      <c r="E21" s="169">
        <f t="shared" si="3"/>
        <v>100</v>
      </c>
    </row>
    <row r="22" spans="2:5" x14ac:dyDescent="0.2">
      <c r="B22" s="48" t="s">
        <v>54</v>
      </c>
      <c r="C22" s="168">
        <f t="shared" si="1"/>
        <v>43.103808610116687</v>
      </c>
      <c r="D22" s="168">
        <f t="shared" si="2"/>
        <v>56.89619138988332</v>
      </c>
      <c r="E22" s="169">
        <f t="shared" si="3"/>
        <v>100</v>
      </c>
    </row>
    <row r="23" spans="2:5" x14ac:dyDescent="0.2">
      <c r="B23" s="48" t="s">
        <v>49</v>
      </c>
      <c r="C23" s="168">
        <f t="shared" si="1"/>
        <v>44.726909945070098</v>
      </c>
      <c r="D23" s="168">
        <f t="shared" si="2"/>
        <v>55.273090054929909</v>
      </c>
      <c r="E23" s="169">
        <f t="shared" si="3"/>
        <v>100</v>
      </c>
    </row>
    <row r="24" spans="2:5" x14ac:dyDescent="0.2">
      <c r="B24" s="50" t="s">
        <v>58</v>
      </c>
      <c r="C24" s="169">
        <f t="shared" si="1"/>
        <v>40.112589897490025</v>
      </c>
      <c r="D24" s="169">
        <f t="shared" si="2"/>
        <v>59.887410102509961</v>
      </c>
      <c r="E24" s="169">
        <f t="shared" si="3"/>
        <v>99.999999999999986</v>
      </c>
    </row>
    <row r="25" spans="2:5" x14ac:dyDescent="0.2">
      <c r="B25" s="20" t="s">
        <v>258</v>
      </c>
    </row>
    <row r="26" spans="2:5" x14ac:dyDescent="0.2">
      <c r="B26" s="20"/>
    </row>
    <row r="27" spans="2:5" x14ac:dyDescent="0.2">
      <c r="B27" s="2" t="s">
        <v>264</v>
      </c>
    </row>
    <row r="28" spans="2:5" x14ac:dyDescent="0.2">
      <c r="B28" s="295" t="s">
        <v>44</v>
      </c>
      <c r="C28" s="82" t="s">
        <v>0</v>
      </c>
      <c r="D28" s="82" t="s">
        <v>1</v>
      </c>
      <c r="E28" s="82" t="s">
        <v>8</v>
      </c>
    </row>
    <row r="29" spans="2:5" x14ac:dyDescent="0.2">
      <c r="B29" s="295"/>
      <c r="C29" s="295" t="s">
        <v>48</v>
      </c>
      <c r="D29" s="295"/>
      <c r="E29" s="295"/>
    </row>
    <row r="30" spans="2:5" x14ac:dyDescent="0.2">
      <c r="B30" s="48" t="s">
        <v>50</v>
      </c>
      <c r="C30" s="120">
        <v>316051.99174048885</v>
      </c>
      <c r="D30" s="120">
        <v>601470.68667757604</v>
      </c>
      <c r="E30" s="120">
        <f t="shared" ref="E30:E39" si="4">SUM(C30:D30)</f>
        <v>917522.67841806496</v>
      </c>
    </row>
    <row r="31" spans="2:5" x14ac:dyDescent="0.2">
      <c r="B31" s="48" t="s">
        <v>52</v>
      </c>
      <c r="C31" s="120">
        <v>123168.06928566001</v>
      </c>
      <c r="D31" s="120">
        <v>215473.77984411077</v>
      </c>
      <c r="E31" s="120">
        <f t="shared" si="4"/>
        <v>338641.84912977077</v>
      </c>
    </row>
    <row r="32" spans="2:5" x14ac:dyDescent="0.2">
      <c r="B32" s="48" t="s">
        <v>55</v>
      </c>
      <c r="C32" s="120">
        <v>750063.25797987147</v>
      </c>
      <c r="D32" s="120">
        <v>890378.47915835772</v>
      </c>
      <c r="E32" s="120">
        <f t="shared" si="4"/>
        <v>1640441.7371382292</v>
      </c>
    </row>
    <row r="33" spans="2:5" x14ac:dyDescent="0.2">
      <c r="B33" s="48" t="s">
        <v>53</v>
      </c>
      <c r="C33" s="120">
        <v>393036.46234408271</v>
      </c>
      <c r="D33" s="120">
        <v>734774.37086445885</v>
      </c>
      <c r="E33" s="120">
        <f t="shared" si="4"/>
        <v>1127810.8332085416</v>
      </c>
    </row>
    <row r="34" spans="2:5" x14ac:dyDescent="0.2">
      <c r="B34" s="48" t="s">
        <v>57</v>
      </c>
      <c r="C34" s="120">
        <v>193476.26343270374</v>
      </c>
      <c r="D34" s="120">
        <v>421630.56796812912</v>
      </c>
      <c r="E34" s="120">
        <f t="shared" si="4"/>
        <v>615106.83140083286</v>
      </c>
    </row>
    <row r="35" spans="2:5" x14ac:dyDescent="0.2">
      <c r="B35" s="48" t="s">
        <v>56</v>
      </c>
      <c r="C35" s="120">
        <v>183918.15162856274</v>
      </c>
      <c r="D35" s="120">
        <v>280931.14161526499</v>
      </c>
      <c r="E35" s="120">
        <f t="shared" si="4"/>
        <v>464849.29324382776</v>
      </c>
    </row>
    <row r="36" spans="2:5" x14ac:dyDescent="0.2">
      <c r="B36" s="48" t="s">
        <v>51</v>
      </c>
      <c r="C36" s="120">
        <v>58766.123597223501</v>
      </c>
      <c r="D36" s="120">
        <v>94479.405496341205</v>
      </c>
      <c r="E36" s="120">
        <f t="shared" si="4"/>
        <v>153245.52909356472</v>
      </c>
    </row>
    <row r="37" spans="2:5" x14ac:dyDescent="0.2">
      <c r="B37" s="48" t="s">
        <v>54</v>
      </c>
      <c r="C37" s="120">
        <v>171023.90105540067</v>
      </c>
      <c r="D37" s="120">
        <v>238097.72226557217</v>
      </c>
      <c r="E37" s="120">
        <f t="shared" si="4"/>
        <v>409121.62332097284</v>
      </c>
    </row>
    <row r="38" spans="2:5" x14ac:dyDescent="0.2">
      <c r="B38" s="48" t="s">
        <v>49</v>
      </c>
      <c r="C38" s="120">
        <v>404516.77893600555</v>
      </c>
      <c r="D38" s="120">
        <v>533828.84611018794</v>
      </c>
      <c r="E38" s="120">
        <f t="shared" si="4"/>
        <v>938345.62504619348</v>
      </c>
    </row>
    <row r="39" spans="2:5" x14ac:dyDescent="0.2">
      <c r="B39" s="50" t="s">
        <v>58</v>
      </c>
      <c r="C39" s="84">
        <f>C30+C31+C32+C33+C34+C35+C36+C37+C38</f>
        <v>2594020.9999999991</v>
      </c>
      <c r="D39" s="84">
        <f>D30+D31+D32+D33+D34+D35+D36+D37+D38</f>
        <v>4011064.9999999991</v>
      </c>
      <c r="E39" s="120">
        <f t="shared" si="4"/>
        <v>6605085.9999999981</v>
      </c>
    </row>
    <row r="40" spans="2:5" x14ac:dyDescent="0.2">
      <c r="B40" s="48"/>
      <c r="C40" s="286" t="s">
        <v>41</v>
      </c>
      <c r="D40" s="286"/>
      <c r="E40" s="286"/>
    </row>
    <row r="41" spans="2:5" x14ac:dyDescent="0.2">
      <c r="B41" s="48" t="s">
        <v>50</v>
      </c>
      <c r="C41" s="168">
        <f>C30/E30*100</f>
        <v>34.446232139504815</v>
      </c>
      <c r="D41" s="168">
        <f>D30/E30*100</f>
        <v>65.553767860495185</v>
      </c>
      <c r="E41" s="169">
        <f>SUM(C41:D41)</f>
        <v>100</v>
      </c>
    </row>
    <row r="42" spans="2:5" x14ac:dyDescent="0.2">
      <c r="B42" s="48" t="s">
        <v>52</v>
      </c>
      <c r="C42" s="168">
        <f t="shared" ref="C42:C50" si="5">C31/E31*100</f>
        <v>36.371189680830277</v>
      </c>
      <c r="D42" s="168">
        <f t="shared" ref="D42:D50" si="6">D31/E31*100</f>
        <v>63.628810319169723</v>
      </c>
      <c r="E42" s="169">
        <f t="shared" ref="E42:E50" si="7">SUM(C42:D42)</f>
        <v>100</v>
      </c>
    </row>
    <row r="43" spans="2:5" x14ac:dyDescent="0.2">
      <c r="B43" s="48" t="s">
        <v>55</v>
      </c>
      <c r="C43" s="168">
        <f t="shared" si="5"/>
        <v>45.723248866391685</v>
      </c>
      <c r="D43" s="168">
        <f t="shared" si="6"/>
        <v>54.276751133608315</v>
      </c>
      <c r="E43" s="169">
        <f t="shared" si="7"/>
        <v>100</v>
      </c>
    </row>
    <row r="44" spans="2:5" x14ac:dyDescent="0.2">
      <c r="B44" s="48" t="s">
        <v>53</v>
      </c>
      <c r="C44" s="168">
        <f t="shared" si="5"/>
        <v>34.849502307574213</v>
      </c>
      <c r="D44" s="168">
        <f t="shared" si="6"/>
        <v>65.150497692425773</v>
      </c>
      <c r="E44" s="169">
        <f t="shared" si="7"/>
        <v>99.999999999999986</v>
      </c>
    </row>
    <row r="45" spans="2:5" x14ac:dyDescent="0.2">
      <c r="B45" s="48" t="s">
        <v>57</v>
      </c>
      <c r="C45" s="168">
        <f t="shared" si="5"/>
        <v>31.454091152277481</v>
      </c>
      <c r="D45" s="168">
        <f t="shared" si="6"/>
        <v>68.545908847722515</v>
      </c>
      <c r="E45" s="169">
        <f t="shared" si="7"/>
        <v>100</v>
      </c>
    </row>
    <row r="46" spans="2:5" x14ac:dyDescent="0.2">
      <c r="B46" s="48" t="s">
        <v>56</v>
      </c>
      <c r="C46" s="168">
        <f t="shared" si="5"/>
        <v>39.565113747971651</v>
      </c>
      <c r="D46" s="168">
        <f t="shared" si="6"/>
        <v>60.434886252028342</v>
      </c>
      <c r="E46" s="169">
        <f t="shared" si="7"/>
        <v>100</v>
      </c>
    </row>
    <row r="47" spans="2:5" x14ac:dyDescent="0.2">
      <c r="B47" s="48" t="s">
        <v>51</v>
      </c>
      <c r="C47" s="168">
        <f t="shared" si="5"/>
        <v>38.347692063070618</v>
      </c>
      <c r="D47" s="168">
        <f t="shared" si="6"/>
        <v>61.652307936929361</v>
      </c>
      <c r="E47" s="169">
        <f t="shared" si="7"/>
        <v>99.999999999999972</v>
      </c>
    </row>
    <row r="48" spans="2:5" x14ac:dyDescent="0.2">
      <c r="B48" s="48" t="s">
        <v>54</v>
      </c>
      <c r="C48" s="168">
        <f t="shared" si="5"/>
        <v>41.802703965423341</v>
      </c>
      <c r="D48" s="168">
        <f t="shared" si="6"/>
        <v>58.197296034576652</v>
      </c>
      <c r="E48" s="169">
        <f t="shared" si="7"/>
        <v>100</v>
      </c>
    </row>
    <row r="49" spans="2:5" x14ac:dyDescent="0.2">
      <c r="B49" s="48" t="s">
        <v>49</v>
      </c>
      <c r="C49" s="168">
        <f t="shared" si="5"/>
        <v>43.109571584147552</v>
      </c>
      <c r="D49" s="168">
        <f t="shared" si="6"/>
        <v>56.890428415852448</v>
      </c>
      <c r="E49" s="169">
        <f t="shared" si="7"/>
        <v>100</v>
      </c>
    </row>
    <row r="50" spans="2:5" x14ac:dyDescent="0.2">
      <c r="B50" s="50" t="s">
        <v>58</v>
      </c>
      <c r="C50" s="169">
        <f t="shared" si="5"/>
        <v>39.273084407984996</v>
      </c>
      <c r="D50" s="169">
        <f t="shared" si="6"/>
        <v>60.726915592015004</v>
      </c>
      <c r="E50" s="169">
        <f t="shared" si="7"/>
        <v>100</v>
      </c>
    </row>
    <row r="51" spans="2:5" x14ac:dyDescent="0.2">
      <c r="B51" s="20" t="s">
        <v>258</v>
      </c>
    </row>
  </sheetData>
  <mergeCells count="6">
    <mergeCell ref="C40:E40"/>
    <mergeCell ref="B2:B3"/>
    <mergeCell ref="C3:E3"/>
    <mergeCell ref="C14:E14"/>
    <mergeCell ref="B28:B29"/>
    <mergeCell ref="C29:E29"/>
  </mergeCell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B2:F31"/>
  <sheetViews>
    <sheetView topLeftCell="A18" workbookViewId="0">
      <selection activeCell="B31" sqref="B31"/>
    </sheetView>
  </sheetViews>
  <sheetFormatPr defaultRowHeight="15" x14ac:dyDescent="0.25"/>
  <cols>
    <col min="2" max="2" width="18.28515625" bestFit="1" customWidth="1"/>
    <col min="3" max="3" width="21.42578125" customWidth="1"/>
  </cols>
  <sheetData>
    <row r="2" spans="2:6" ht="15.75" thickBot="1" x14ac:dyDescent="0.3">
      <c r="B2" s="2" t="s">
        <v>117</v>
      </c>
    </row>
    <row r="3" spans="2:6" ht="15.75" thickBot="1" x14ac:dyDescent="0.3">
      <c r="B3" s="367" t="s">
        <v>116</v>
      </c>
      <c r="C3" s="368"/>
      <c r="D3" s="70">
        <v>2002</v>
      </c>
      <c r="E3" s="71"/>
      <c r="F3" s="72"/>
    </row>
    <row r="4" spans="2:6" ht="15.75" thickBot="1" x14ac:dyDescent="0.3">
      <c r="B4" s="369"/>
      <c r="C4" s="370"/>
      <c r="D4" s="4" t="s">
        <v>0</v>
      </c>
      <c r="E4" s="4" t="s">
        <v>1</v>
      </c>
      <c r="F4" s="4" t="s">
        <v>8</v>
      </c>
    </row>
    <row r="5" spans="2:6" ht="15.75" thickBot="1" x14ac:dyDescent="0.3">
      <c r="B5" s="371"/>
      <c r="C5" s="372"/>
      <c r="D5" s="358" t="s">
        <v>39</v>
      </c>
      <c r="E5" s="342"/>
      <c r="F5" s="345"/>
    </row>
    <row r="6" spans="2:6" ht="15.75" thickBot="1" x14ac:dyDescent="0.3">
      <c r="B6" s="364" t="s">
        <v>13</v>
      </c>
      <c r="C6" s="5" t="s">
        <v>39</v>
      </c>
      <c r="D6" s="5">
        <v>837</v>
      </c>
      <c r="E6" s="9">
        <v>1234</v>
      </c>
      <c r="F6" s="9">
        <v>2071</v>
      </c>
    </row>
    <row r="7" spans="2:6" ht="15.75" thickBot="1" x14ac:dyDescent="0.3">
      <c r="B7" s="365"/>
      <c r="C7" s="7" t="s">
        <v>40</v>
      </c>
      <c r="D7" s="6">
        <v>1269</v>
      </c>
      <c r="E7" s="6">
        <v>1979</v>
      </c>
      <c r="F7" s="6">
        <v>3248</v>
      </c>
    </row>
    <row r="8" spans="2:6" ht="15.75" thickBot="1" x14ac:dyDescent="0.3">
      <c r="B8" s="366"/>
      <c r="C8" s="5" t="s">
        <v>41</v>
      </c>
      <c r="D8" s="5">
        <v>65.900000000000006</v>
      </c>
      <c r="E8" s="5">
        <v>62.4</v>
      </c>
      <c r="F8" s="7">
        <v>63.8</v>
      </c>
    </row>
    <row r="9" spans="2:6" ht="15.75" thickBot="1" x14ac:dyDescent="0.3">
      <c r="B9" s="364" t="s">
        <v>14</v>
      </c>
      <c r="C9" s="5" t="s">
        <v>39</v>
      </c>
      <c r="D9" s="5">
        <v>769</v>
      </c>
      <c r="E9" s="9">
        <v>1086</v>
      </c>
      <c r="F9" s="6">
        <v>1855</v>
      </c>
    </row>
    <row r="10" spans="2:6" ht="15.75" thickBot="1" x14ac:dyDescent="0.3">
      <c r="B10" s="365"/>
      <c r="C10" s="7" t="s">
        <v>40</v>
      </c>
      <c r="D10" s="6">
        <v>1269</v>
      </c>
      <c r="E10" s="6">
        <v>1979</v>
      </c>
      <c r="F10" s="6">
        <v>3248</v>
      </c>
    </row>
    <row r="11" spans="2:6" ht="15.75" thickBot="1" x14ac:dyDescent="0.3">
      <c r="B11" s="366"/>
      <c r="C11" s="5" t="s">
        <v>41</v>
      </c>
      <c r="D11" s="5">
        <v>60.6</v>
      </c>
      <c r="E11" s="5">
        <v>54.9</v>
      </c>
      <c r="F11" s="7">
        <v>57.1</v>
      </c>
    </row>
    <row r="12" spans="2:6" ht="15.75" thickBot="1" x14ac:dyDescent="0.3">
      <c r="B12" s="364" t="s">
        <v>15</v>
      </c>
      <c r="C12" s="5" t="s">
        <v>39</v>
      </c>
      <c r="D12" s="5">
        <v>674</v>
      </c>
      <c r="E12" s="5">
        <v>999</v>
      </c>
      <c r="F12" s="6">
        <v>1673</v>
      </c>
    </row>
    <row r="13" spans="2:6" ht="15.75" thickBot="1" x14ac:dyDescent="0.3">
      <c r="B13" s="365"/>
      <c r="C13" s="7" t="s">
        <v>40</v>
      </c>
      <c r="D13" s="6">
        <v>1267</v>
      </c>
      <c r="E13" s="6">
        <v>1977</v>
      </c>
      <c r="F13" s="6">
        <v>3245</v>
      </c>
    </row>
    <row r="14" spans="2:6" ht="15.75" thickBot="1" x14ac:dyDescent="0.3">
      <c r="B14" s="366"/>
      <c r="C14" s="5" t="s">
        <v>41</v>
      </c>
      <c r="D14" s="5">
        <v>53.2</v>
      </c>
      <c r="E14" s="5">
        <v>50.5</v>
      </c>
      <c r="F14" s="7">
        <v>51.5</v>
      </c>
    </row>
    <row r="15" spans="2:6" ht="15.75" thickBot="1" x14ac:dyDescent="0.3">
      <c r="B15" s="364" t="s">
        <v>16</v>
      </c>
      <c r="C15" s="5" t="s">
        <v>39</v>
      </c>
      <c r="D15" s="5">
        <v>984</v>
      </c>
      <c r="E15" s="9">
        <v>1506</v>
      </c>
      <c r="F15" s="6">
        <v>2490</v>
      </c>
    </row>
    <row r="16" spans="2:6" ht="15.75" thickBot="1" x14ac:dyDescent="0.3">
      <c r="B16" s="365"/>
      <c r="C16" s="7" t="s">
        <v>40</v>
      </c>
      <c r="D16" s="6">
        <v>1269</v>
      </c>
      <c r="E16" s="6">
        <v>1977</v>
      </c>
      <c r="F16" s="6">
        <v>3246</v>
      </c>
    </row>
    <row r="17" spans="2:6" ht="15.75" thickBot="1" x14ac:dyDescent="0.3">
      <c r="B17" s="366"/>
      <c r="C17" s="5" t="s">
        <v>41</v>
      </c>
      <c r="D17" s="5">
        <v>77.599999999999994</v>
      </c>
      <c r="E17" s="5">
        <v>76.2</v>
      </c>
      <c r="F17" s="7">
        <v>76.7</v>
      </c>
    </row>
    <row r="18" spans="2:6" ht="15.75" thickBot="1" x14ac:dyDescent="0.3">
      <c r="B18" s="8"/>
      <c r="C18" s="373">
        <v>2024</v>
      </c>
      <c r="D18" s="374"/>
      <c r="E18" s="374"/>
      <c r="F18" s="375"/>
    </row>
    <row r="19" spans="2:6" ht="15.75" thickBot="1" x14ac:dyDescent="0.3">
      <c r="B19" s="376" t="s">
        <v>13</v>
      </c>
      <c r="C19" s="5" t="s">
        <v>39</v>
      </c>
      <c r="D19" s="9">
        <v>1784</v>
      </c>
      <c r="E19" s="9">
        <v>2627</v>
      </c>
      <c r="F19" s="6">
        <v>4411</v>
      </c>
    </row>
    <row r="20" spans="2:6" ht="15.75" thickBot="1" x14ac:dyDescent="0.3">
      <c r="B20" s="365"/>
      <c r="C20" s="7" t="s">
        <v>40</v>
      </c>
      <c r="D20" s="9">
        <v>2256</v>
      </c>
      <c r="E20" s="9">
        <v>3349</v>
      </c>
      <c r="F20" s="6">
        <v>5605</v>
      </c>
    </row>
    <row r="21" spans="2:6" ht="15.75" thickBot="1" x14ac:dyDescent="0.3">
      <c r="B21" s="366"/>
      <c r="C21" s="5" t="s">
        <v>41</v>
      </c>
      <c r="D21" s="5">
        <v>79.099999999999994</v>
      </c>
      <c r="E21" s="5">
        <v>78.400000000000006</v>
      </c>
      <c r="F21" s="7">
        <v>78.7</v>
      </c>
    </row>
    <row r="22" spans="2:6" ht="15.75" thickBot="1" x14ac:dyDescent="0.3">
      <c r="B22" s="364" t="s">
        <v>14</v>
      </c>
      <c r="C22" s="5" t="s">
        <v>39</v>
      </c>
      <c r="D22" s="9">
        <v>1975</v>
      </c>
      <c r="E22" s="9">
        <v>2955</v>
      </c>
      <c r="F22" s="6">
        <v>4930</v>
      </c>
    </row>
    <row r="23" spans="2:6" ht="15.75" thickBot="1" x14ac:dyDescent="0.3">
      <c r="B23" s="365"/>
      <c r="C23" s="7" t="s">
        <v>40</v>
      </c>
      <c r="D23" s="6">
        <v>2285</v>
      </c>
      <c r="E23" s="6">
        <v>3395</v>
      </c>
      <c r="F23" s="6">
        <v>5681</v>
      </c>
    </row>
    <row r="24" spans="2:6" ht="15.75" thickBot="1" x14ac:dyDescent="0.3">
      <c r="B24" s="366"/>
      <c r="C24" s="5" t="s">
        <v>41</v>
      </c>
      <c r="D24" s="5">
        <v>86.4</v>
      </c>
      <c r="E24" s="5">
        <v>87</v>
      </c>
      <c r="F24" s="7">
        <v>86.8</v>
      </c>
    </row>
    <row r="25" spans="2:6" ht="15.75" thickBot="1" x14ac:dyDescent="0.3">
      <c r="B25" s="377" t="s">
        <v>15</v>
      </c>
      <c r="C25" s="5" t="s">
        <v>39</v>
      </c>
      <c r="D25" s="9">
        <v>1421</v>
      </c>
      <c r="E25" s="9">
        <v>2029</v>
      </c>
      <c r="F25" s="6">
        <v>3450</v>
      </c>
    </row>
    <row r="26" spans="2:6" ht="15.75" thickBot="1" x14ac:dyDescent="0.3">
      <c r="B26" s="378"/>
      <c r="C26" s="7" t="s">
        <v>40</v>
      </c>
      <c r="D26" s="6">
        <v>2285</v>
      </c>
      <c r="E26" s="6">
        <v>3395</v>
      </c>
      <c r="F26" s="6">
        <v>5681</v>
      </c>
    </row>
    <row r="27" spans="2:6" ht="15.75" thickBot="1" x14ac:dyDescent="0.3">
      <c r="B27" s="379"/>
      <c r="C27" s="5" t="s">
        <v>41</v>
      </c>
      <c r="D27" s="5">
        <v>62.2</v>
      </c>
      <c r="E27" s="5">
        <v>59.8</v>
      </c>
      <c r="F27" s="7">
        <v>60.7</v>
      </c>
    </row>
    <row r="28" spans="2:6" ht="15.75" thickBot="1" x14ac:dyDescent="0.3">
      <c r="B28" s="364" t="s">
        <v>16</v>
      </c>
      <c r="C28" s="5" t="s">
        <v>39</v>
      </c>
      <c r="D28" s="9">
        <v>2192</v>
      </c>
      <c r="E28" s="9">
        <v>3308</v>
      </c>
      <c r="F28" s="6">
        <v>5501</v>
      </c>
    </row>
    <row r="29" spans="2:6" ht="15.75" thickBot="1" x14ac:dyDescent="0.3">
      <c r="B29" s="365"/>
      <c r="C29" s="7" t="s">
        <v>40</v>
      </c>
      <c r="D29" s="6">
        <v>2285</v>
      </c>
      <c r="E29" s="6">
        <v>3395</v>
      </c>
      <c r="F29" s="6">
        <v>5680</v>
      </c>
    </row>
    <row r="30" spans="2:6" ht="15.75" thickBot="1" x14ac:dyDescent="0.3">
      <c r="B30" s="366"/>
      <c r="C30" s="5" t="s">
        <v>41</v>
      </c>
      <c r="D30" s="5">
        <v>96</v>
      </c>
      <c r="E30" s="5">
        <v>97.4</v>
      </c>
      <c r="F30" s="7">
        <v>96.8</v>
      </c>
    </row>
    <row r="31" spans="2:6" x14ac:dyDescent="0.25">
      <c r="B31" s="20" t="s">
        <v>109</v>
      </c>
    </row>
  </sheetData>
  <mergeCells count="11">
    <mergeCell ref="C18:F18"/>
    <mergeCell ref="B19:B21"/>
    <mergeCell ref="B22:B24"/>
    <mergeCell ref="B25:B27"/>
    <mergeCell ref="B28:B30"/>
    <mergeCell ref="B15:B17"/>
    <mergeCell ref="B3:C5"/>
    <mergeCell ref="D5:F5"/>
    <mergeCell ref="B6:B8"/>
    <mergeCell ref="B9:B11"/>
    <mergeCell ref="B12:B14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B2:F31"/>
  <sheetViews>
    <sheetView topLeftCell="A17" workbookViewId="0">
      <selection activeCell="B31" sqref="B31"/>
    </sheetView>
  </sheetViews>
  <sheetFormatPr defaultRowHeight="15" x14ac:dyDescent="0.25"/>
  <cols>
    <col min="2" max="2" width="18.28515625" bestFit="1" customWidth="1"/>
    <col min="3" max="3" width="19.28515625" customWidth="1"/>
    <col min="5" max="5" width="9.28515625" customWidth="1"/>
  </cols>
  <sheetData>
    <row r="2" spans="2:6" ht="15.75" thickBot="1" x14ac:dyDescent="0.3">
      <c r="B2" s="2" t="s">
        <v>118</v>
      </c>
    </row>
    <row r="3" spans="2:6" ht="15.75" thickBot="1" x14ac:dyDescent="0.3">
      <c r="B3" s="367" t="s">
        <v>116</v>
      </c>
      <c r="C3" s="368"/>
      <c r="D3" s="70">
        <v>2002</v>
      </c>
      <c r="E3" s="71"/>
      <c r="F3" s="72"/>
    </row>
    <row r="4" spans="2:6" ht="24.75" thickBot="1" x14ac:dyDescent="0.3">
      <c r="B4" s="369"/>
      <c r="C4" s="370"/>
      <c r="D4" s="4" t="s">
        <v>19</v>
      </c>
      <c r="E4" s="4" t="s">
        <v>20</v>
      </c>
      <c r="F4" s="4" t="s">
        <v>8</v>
      </c>
    </row>
    <row r="5" spans="2:6" ht="15.75" thickBot="1" x14ac:dyDescent="0.3">
      <c r="B5" s="371"/>
      <c r="C5" s="372"/>
      <c r="D5" s="358" t="s">
        <v>39</v>
      </c>
      <c r="E5" s="342"/>
      <c r="F5" s="345"/>
    </row>
    <row r="6" spans="2:6" ht="15.75" thickBot="1" x14ac:dyDescent="0.3">
      <c r="B6" s="364" t="s">
        <v>13</v>
      </c>
      <c r="C6" s="5" t="s">
        <v>39</v>
      </c>
      <c r="D6" s="9">
        <v>1651</v>
      </c>
      <c r="E6" s="5">
        <v>248</v>
      </c>
      <c r="F6" s="6">
        <v>1898</v>
      </c>
    </row>
    <row r="7" spans="2:6" ht="15.75" thickBot="1" x14ac:dyDescent="0.3">
      <c r="B7" s="365"/>
      <c r="C7" s="7" t="s">
        <v>40</v>
      </c>
      <c r="D7" s="6">
        <v>1748</v>
      </c>
      <c r="E7" s="6">
        <v>1212</v>
      </c>
      <c r="F7" s="6">
        <v>2960</v>
      </c>
    </row>
    <row r="8" spans="2:6" ht="15.75" thickBot="1" x14ac:dyDescent="0.3">
      <c r="B8" s="366"/>
      <c r="C8" s="5" t="s">
        <v>41</v>
      </c>
      <c r="D8" s="5">
        <v>94.4</v>
      </c>
      <c r="E8" s="5">
        <v>20.399999999999999</v>
      </c>
      <c r="F8" s="7">
        <v>64.099999999999994</v>
      </c>
    </row>
    <row r="9" spans="2:6" ht="15.75" thickBot="1" x14ac:dyDescent="0.3">
      <c r="B9" s="364" t="s">
        <v>14</v>
      </c>
      <c r="C9" s="5" t="s">
        <v>39</v>
      </c>
      <c r="D9" s="9">
        <v>1573</v>
      </c>
      <c r="E9" s="5">
        <v>129</v>
      </c>
      <c r="F9" s="6">
        <v>1702</v>
      </c>
    </row>
    <row r="10" spans="2:6" ht="15.75" thickBot="1" x14ac:dyDescent="0.3">
      <c r="B10" s="365"/>
      <c r="C10" s="7" t="s">
        <v>40</v>
      </c>
      <c r="D10" s="6">
        <v>1748</v>
      </c>
      <c r="E10" s="6">
        <v>1212</v>
      </c>
      <c r="F10" s="6">
        <v>2960</v>
      </c>
    </row>
    <row r="11" spans="2:6" ht="15.75" thickBot="1" x14ac:dyDescent="0.3">
      <c r="B11" s="366"/>
      <c r="C11" s="5" t="s">
        <v>41</v>
      </c>
      <c r="D11" s="5">
        <v>90</v>
      </c>
      <c r="E11" s="5">
        <v>10.7</v>
      </c>
      <c r="F11" s="7">
        <v>57.5</v>
      </c>
    </row>
    <row r="12" spans="2:6" ht="15.75" thickBot="1" x14ac:dyDescent="0.3">
      <c r="B12" s="364" t="s">
        <v>15</v>
      </c>
      <c r="C12" s="5" t="s">
        <v>39</v>
      </c>
      <c r="D12" s="9">
        <v>1612</v>
      </c>
      <c r="E12" s="5">
        <v>3</v>
      </c>
      <c r="F12" s="6">
        <v>1616</v>
      </c>
    </row>
    <row r="13" spans="2:6" ht="15.75" thickBot="1" x14ac:dyDescent="0.3">
      <c r="B13" s="365"/>
      <c r="C13" s="7" t="s">
        <v>40</v>
      </c>
      <c r="D13" s="6">
        <v>1746</v>
      </c>
      <c r="E13" s="6">
        <v>1210</v>
      </c>
      <c r="F13" s="6">
        <v>2956</v>
      </c>
    </row>
    <row r="14" spans="2:6" ht="15.75" thickBot="1" x14ac:dyDescent="0.3">
      <c r="B14" s="366"/>
      <c r="C14" s="5" t="s">
        <v>41</v>
      </c>
      <c r="D14" s="5">
        <v>92.3</v>
      </c>
      <c r="E14" s="5">
        <v>0.3</v>
      </c>
      <c r="F14" s="7">
        <v>54.7</v>
      </c>
    </row>
    <row r="15" spans="2:6" ht="15.75" thickBot="1" x14ac:dyDescent="0.3">
      <c r="B15" s="364" t="s">
        <v>16</v>
      </c>
      <c r="C15" s="5" t="s">
        <v>39</v>
      </c>
      <c r="D15" s="9">
        <v>1638</v>
      </c>
      <c r="E15" s="5">
        <v>656</v>
      </c>
      <c r="F15" s="6">
        <v>2294</v>
      </c>
    </row>
    <row r="16" spans="2:6" ht="15.75" thickBot="1" x14ac:dyDescent="0.3">
      <c r="B16" s="365"/>
      <c r="C16" s="7" t="s">
        <v>40</v>
      </c>
      <c r="D16" s="6">
        <v>1746</v>
      </c>
      <c r="E16" s="6">
        <v>1212</v>
      </c>
      <c r="F16" s="6">
        <v>2957</v>
      </c>
    </row>
    <row r="17" spans="2:6" ht="15.75" thickBot="1" x14ac:dyDescent="0.3">
      <c r="B17" s="366"/>
      <c r="C17" s="5" t="s">
        <v>41</v>
      </c>
      <c r="D17" s="5">
        <v>93.8</v>
      </c>
      <c r="E17" s="5">
        <v>54.2</v>
      </c>
      <c r="F17" s="7">
        <v>77.599999999999994</v>
      </c>
    </row>
    <row r="18" spans="2:6" ht="15.75" thickBot="1" x14ac:dyDescent="0.3">
      <c r="B18" s="8"/>
      <c r="C18" s="373">
        <v>2024</v>
      </c>
      <c r="D18" s="374"/>
      <c r="E18" s="374"/>
      <c r="F18" s="375"/>
    </row>
    <row r="19" spans="2:6" ht="15.75" thickBot="1" x14ac:dyDescent="0.3">
      <c r="B19" s="376" t="s">
        <v>13</v>
      </c>
      <c r="C19" s="5" t="s">
        <v>39</v>
      </c>
      <c r="D19" s="9">
        <v>3607</v>
      </c>
      <c r="E19" s="5">
        <v>804</v>
      </c>
      <c r="F19" s="6">
        <v>4411</v>
      </c>
    </row>
    <row r="20" spans="2:6" ht="15.75" thickBot="1" x14ac:dyDescent="0.3">
      <c r="B20" s="365"/>
      <c r="C20" s="7" t="s">
        <v>40</v>
      </c>
      <c r="D20" s="6">
        <v>3736</v>
      </c>
      <c r="E20" s="6">
        <v>1869</v>
      </c>
      <c r="F20" s="6">
        <v>5605</v>
      </c>
    </row>
    <row r="21" spans="2:6" ht="15.75" thickBot="1" x14ac:dyDescent="0.3">
      <c r="B21" s="366"/>
      <c r="C21" s="5" t="s">
        <v>41</v>
      </c>
      <c r="D21" s="5">
        <v>96.6</v>
      </c>
      <c r="E21" s="5">
        <v>43</v>
      </c>
      <c r="F21" s="7">
        <v>78.7</v>
      </c>
    </row>
    <row r="22" spans="2:6" ht="15.75" thickBot="1" x14ac:dyDescent="0.3">
      <c r="B22" s="364" t="s">
        <v>14</v>
      </c>
      <c r="C22" s="5" t="s">
        <v>39</v>
      </c>
      <c r="D22" s="9">
        <v>3605</v>
      </c>
      <c r="E22" s="9">
        <v>1325</v>
      </c>
      <c r="F22" s="6">
        <v>4930</v>
      </c>
    </row>
    <row r="23" spans="2:6" ht="15.75" thickBot="1" x14ac:dyDescent="0.3">
      <c r="B23" s="365"/>
      <c r="C23" s="7" t="s">
        <v>40</v>
      </c>
      <c r="D23" s="6">
        <v>3738</v>
      </c>
      <c r="E23" s="6">
        <v>1943</v>
      </c>
      <c r="F23" s="6">
        <v>5681</v>
      </c>
    </row>
    <row r="24" spans="2:6" ht="15.75" thickBot="1" x14ac:dyDescent="0.3">
      <c r="B24" s="366"/>
      <c r="C24" s="5" t="s">
        <v>41</v>
      </c>
      <c r="D24" s="5">
        <v>96.5</v>
      </c>
      <c r="E24" s="5">
        <v>68.2</v>
      </c>
      <c r="F24" s="7">
        <v>86.8</v>
      </c>
    </row>
    <row r="25" spans="2:6" ht="15.75" thickBot="1" x14ac:dyDescent="0.3">
      <c r="B25" s="364" t="s">
        <v>15</v>
      </c>
      <c r="C25" s="5" t="s">
        <v>39</v>
      </c>
      <c r="D25" s="9">
        <v>3275</v>
      </c>
      <c r="E25" s="5">
        <v>175</v>
      </c>
      <c r="F25" s="6">
        <v>3450</v>
      </c>
    </row>
    <row r="26" spans="2:6" ht="15.75" thickBot="1" x14ac:dyDescent="0.3">
      <c r="B26" s="365"/>
      <c r="C26" s="7" t="s">
        <v>40</v>
      </c>
      <c r="D26" s="6">
        <v>3738</v>
      </c>
      <c r="E26" s="6">
        <v>1943</v>
      </c>
      <c r="F26" s="6">
        <v>5681</v>
      </c>
    </row>
    <row r="27" spans="2:6" ht="15.75" thickBot="1" x14ac:dyDescent="0.3">
      <c r="B27" s="366"/>
      <c r="C27" s="5" t="s">
        <v>41</v>
      </c>
      <c r="D27" s="5">
        <v>87.6</v>
      </c>
      <c r="E27" s="5">
        <v>9</v>
      </c>
      <c r="F27" s="66">
        <v>60.7</v>
      </c>
    </row>
    <row r="28" spans="2:6" ht="15.75" thickBot="1" x14ac:dyDescent="0.3">
      <c r="B28" s="364" t="s">
        <v>16</v>
      </c>
      <c r="C28" s="5" t="s">
        <v>39</v>
      </c>
      <c r="D28" s="9">
        <v>3637</v>
      </c>
      <c r="E28" s="9">
        <v>1864</v>
      </c>
      <c r="F28" s="6">
        <v>5501</v>
      </c>
    </row>
    <row r="29" spans="2:6" ht="15.75" thickBot="1" x14ac:dyDescent="0.3">
      <c r="B29" s="365"/>
      <c r="C29" s="7" t="s">
        <v>40</v>
      </c>
      <c r="D29" s="6">
        <v>3737</v>
      </c>
      <c r="E29" s="6">
        <v>1943</v>
      </c>
      <c r="F29" s="6">
        <v>5680</v>
      </c>
    </row>
    <row r="30" spans="2:6" ht="15.75" thickBot="1" x14ac:dyDescent="0.3">
      <c r="B30" s="366"/>
      <c r="C30" s="5" t="s">
        <v>41</v>
      </c>
      <c r="D30" s="5">
        <v>97.3</v>
      </c>
      <c r="E30" s="5">
        <v>95.9</v>
      </c>
      <c r="F30" s="7">
        <v>96.8</v>
      </c>
    </row>
    <row r="31" spans="2:6" x14ac:dyDescent="0.25">
      <c r="B31" s="20" t="s">
        <v>109</v>
      </c>
    </row>
  </sheetData>
  <mergeCells count="11">
    <mergeCell ref="C18:F18"/>
    <mergeCell ref="B19:B21"/>
    <mergeCell ref="B22:B24"/>
    <mergeCell ref="B25:B27"/>
    <mergeCell ref="B28:B30"/>
    <mergeCell ref="B15:B17"/>
    <mergeCell ref="B3:C5"/>
    <mergeCell ref="D5:F5"/>
    <mergeCell ref="B6:B8"/>
    <mergeCell ref="B9:B11"/>
    <mergeCell ref="B12:B14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B2:H30"/>
  <sheetViews>
    <sheetView topLeftCell="A10" workbookViewId="0">
      <selection activeCell="O15" sqref="O15"/>
    </sheetView>
  </sheetViews>
  <sheetFormatPr defaultColWidth="8.85546875" defaultRowHeight="12.75" x14ac:dyDescent="0.2"/>
  <cols>
    <col min="1" max="1" width="8.85546875" style="1"/>
    <col min="2" max="2" width="20.28515625" style="1" bestFit="1" customWidth="1"/>
    <col min="3" max="3" width="6.5703125" style="1" bestFit="1" customWidth="1"/>
    <col min="4" max="4" width="7.28515625" style="1" bestFit="1" customWidth="1"/>
    <col min="5" max="5" width="6.5703125" style="1" bestFit="1" customWidth="1"/>
    <col min="6" max="6" width="5.5703125" style="1" bestFit="1" customWidth="1"/>
    <col min="7" max="7" width="7.28515625" style="1" bestFit="1" customWidth="1"/>
    <col min="8" max="8" width="5.5703125" style="1" bestFit="1" customWidth="1"/>
    <col min="9" max="16384" width="8.85546875" style="1"/>
  </cols>
  <sheetData>
    <row r="2" spans="2:8" x14ac:dyDescent="0.2">
      <c r="B2" s="2" t="s">
        <v>142</v>
      </c>
    </row>
    <row r="3" spans="2:8" x14ac:dyDescent="0.2">
      <c r="B3" s="383" t="s">
        <v>136</v>
      </c>
      <c r="C3" s="386">
        <v>2009</v>
      </c>
      <c r="D3" s="387"/>
      <c r="E3" s="387"/>
      <c r="F3" s="387"/>
      <c r="G3" s="387"/>
      <c r="H3" s="388"/>
    </row>
    <row r="4" spans="2:8" ht="25.5" x14ac:dyDescent="0.2">
      <c r="B4" s="384"/>
      <c r="C4" s="91" t="s">
        <v>137</v>
      </c>
      <c r="D4" s="91" t="s">
        <v>138</v>
      </c>
      <c r="E4" s="91" t="s">
        <v>8</v>
      </c>
      <c r="F4" s="91" t="s">
        <v>137</v>
      </c>
      <c r="G4" s="91" t="s">
        <v>138</v>
      </c>
      <c r="H4" s="91" t="s">
        <v>8</v>
      </c>
    </row>
    <row r="5" spans="2:8" x14ac:dyDescent="0.2">
      <c r="B5" s="385"/>
      <c r="C5" s="389" t="s">
        <v>39</v>
      </c>
      <c r="D5" s="389"/>
      <c r="E5" s="389"/>
      <c r="F5" s="390" t="s">
        <v>41</v>
      </c>
      <c r="G5" s="391"/>
      <c r="H5" s="392"/>
    </row>
    <row r="6" spans="2:8" x14ac:dyDescent="0.2">
      <c r="B6" s="92" t="s">
        <v>139</v>
      </c>
      <c r="C6" s="93">
        <v>33176</v>
      </c>
      <c r="D6" s="93">
        <v>5677.09</v>
      </c>
      <c r="E6" s="94">
        <v>38853.1</v>
      </c>
      <c r="F6" s="95">
        <v>85.39</v>
      </c>
      <c r="G6" s="95">
        <v>14.61</v>
      </c>
      <c r="H6" s="96">
        <v>100</v>
      </c>
    </row>
    <row r="7" spans="2:8" x14ac:dyDescent="0.2">
      <c r="B7" s="92" t="s">
        <v>17</v>
      </c>
      <c r="C7" s="93">
        <v>3292.59</v>
      </c>
      <c r="D7" s="93">
        <v>1216.17</v>
      </c>
      <c r="E7" s="94">
        <v>4508.76</v>
      </c>
      <c r="F7" s="95">
        <v>73.03</v>
      </c>
      <c r="G7" s="95">
        <v>26.97</v>
      </c>
      <c r="H7" s="96">
        <v>100</v>
      </c>
    </row>
    <row r="8" spans="2:8" x14ac:dyDescent="0.2">
      <c r="B8" s="92" t="s">
        <v>6</v>
      </c>
      <c r="C8" s="93">
        <v>497.08600000000001</v>
      </c>
      <c r="D8" s="93">
        <v>761.23</v>
      </c>
      <c r="E8" s="94">
        <v>1258.32</v>
      </c>
      <c r="F8" s="95">
        <v>39.5</v>
      </c>
      <c r="G8" s="95">
        <v>60.5</v>
      </c>
      <c r="H8" s="96">
        <v>100</v>
      </c>
    </row>
    <row r="9" spans="2:8" x14ac:dyDescent="0.2">
      <c r="B9" s="92" t="s">
        <v>18</v>
      </c>
      <c r="C9" s="93">
        <v>1145.31</v>
      </c>
      <c r="D9" s="93">
        <v>3491.87</v>
      </c>
      <c r="E9" s="94">
        <v>4637.18</v>
      </c>
      <c r="F9" s="95">
        <v>24.7</v>
      </c>
      <c r="G9" s="95">
        <v>75.3</v>
      </c>
      <c r="H9" s="96">
        <v>100</v>
      </c>
    </row>
    <row r="10" spans="2:8" x14ac:dyDescent="0.2">
      <c r="B10" s="97" t="s">
        <v>8</v>
      </c>
      <c r="C10" s="94">
        <v>38111</v>
      </c>
      <c r="D10" s="94">
        <v>11146.4</v>
      </c>
      <c r="E10" s="94">
        <v>49257.4</v>
      </c>
      <c r="F10" s="96">
        <v>77.371115812040429</v>
      </c>
      <c r="G10" s="96">
        <v>22.628884187959574</v>
      </c>
      <c r="H10" s="96">
        <v>100</v>
      </c>
    </row>
    <row r="11" spans="2:8" x14ac:dyDescent="0.2">
      <c r="B11" s="98"/>
      <c r="C11" s="380">
        <v>2024</v>
      </c>
      <c r="D11" s="381"/>
      <c r="E11" s="381"/>
      <c r="F11" s="381"/>
      <c r="G11" s="381"/>
      <c r="H11" s="382"/>
    </row>
    <row r="12" spans="2:8" x14ac:dyDescent="0.2">
      <c r="B12" s="92" t="s">
        <v>139</v>
      </c>
      <c r="C12" s="93">
        <v>7554.29</v>
      </c>
      <c r="D12" s="93">
        <v>44419.6</v>
      </c>
      <c r="E12" s="94">
        <v>51973.9</v>
      </c>
      <c r="F12" s="95">
        <v>14.53</v>
      </c>
      <c r="G12" s="95">
        <v>85.47</v>
      </c>
      <c r="H12" s="96">
        <v>100</v>
      </c>
    </row>
    <row r="13" spans="2:8" x14ac:dyDescent="0.2">
      <c r="B13" s="92" t="s">
        <v>17</v>
      </c>
      <c r="C13" s="93">
        <v>693.59199999999998</v>
      </c>
      <c r="D13" s="93">
        <v>4664.21</v>
      </c>
      <c r="E13" s="94">
        <v>5357.8</v>
      </c>
      <c r="F13" s="95">
        <v>12.95</v>
      </c>
      <c r="G13" s="95">
        <v>87.05</v>
      </c>
      <c r="H13" s="96">
        <v>100</v>
      </c>
    </row>
    <row r="14" spans="2:8" x14ac:dyDescent="0.2">
      <c r="B14" s="92" t="s">
        <v>6</v>
      </c>
      <c r="C14" s="93">
        <v>71.971800000000002</v>
      </c>
      <c r="D14" s="93">
        <v>1480.87</v>
      </c>
      <c r="E14" s="94">
        <v>1552.84</v>
      </c>
      <c r="F14" s="95">
        <v>4.63</v>
      </c>
      <c r="G14" s="95">
        <v>95.37</v>
      </c>
      <c r="H14" s="96">
        <v>100</v>
      </c>
    </row>
    <row r="15" spans="2:8" x14ac:dyDescent="0.2">
      <c r="B15" s="92" t="s">
        <v>18</v>
      </c>
      <c r="C15" s="93">
        <v>124.255</v>
      </c>
      <c r="D15" s="93">
        <v>4170.47</v>
      </c>
      <c r="E15" s="94">
        <v>4294.7299999999996</v>
      </c>
      <c r="F15" s="95">
        <v>2.89</v>
      </c>
      <c r="G15" s="95">
        <v>97.11</v>
      </c>
      <c r="H15" s="96">
        <v>100</v>
      </c>
    </row>
    <row r="16" spans="2:8" x14ac:dyDescent="0.2">
      <c r="B16" s="97" t="s">
        <v>8</v>
      </c>
      <c r="C16" s="94">
        <v>8444.11</v>
      </c>
      <c r="D16" s="94">
        <v>54735.199999999997</v>
      </c>
      <c r="E16" s="94">
        <v>63179.3</v>
      </c>
      <c r="F16" s="96">
        <v>13.365311106644107</v>
      </c>
      <c r="G16" s="96">
        <v>86.634704721324852</v>
      </c>
      <c r="H16" s="96">
        <v>100.00001582796895</v>
      </c>
    </row>
    <row r="17" spans="2:8" x14ac:dyDescent="0.2">
      <c r="B17" s="20" t="s">
        <v>144</v>
      </c>
      <c r="C17" s="99"/>
      <c r="D17" s="99"/>
      <c r="E17" s="99"/>
      <c r="F17" s="100"/>
      <c r="G17" s="100"/>
      <c r="H17" s="100"/>
    </row>
    <row r="19" spans="2:8" x14ac:dyDescent="0.2">
      <c r="B19" s="2" t="s">
        <v>143</v>
      </c>
    </row>
    <row r="20" spans="2:8" x14ac:dyDescent="0.2">
      <c r="B20" s="383" t="s">
        <v>141</v>
      </c>
      <c r="C20" s="390">
        <v>2009</v>
      </c>
      <c r="D20" s="391"/>
      <c r="E20" s="391"/>
      <c r="F20" s="391"/>
      <c r="G20" s="391"/>
      <c r="H20" s="392"/>
    </row>
    <row r="21" spans="2:8" ht="25.5" x14ac:dyDescent="0.2">
      <c r="B21" s="384"/>
      <c r="C21" s="91" t="s">
        <v>137</v>
      </c>
      <c r="D21" s="91" t="s">
        <v>138</v>
      </c>
      <c r="E21" s="91" t="s">
        <v>8</v>
      </c>
      <c r="F21" s="91" t="s">
        <v>137</v>
      </c>
      <c r="G21" s="91" t="s">
        <v>138</v>
      </c>
      <c r="H21" s="91" t="s">
        <v>8</v>
      </c>
    </row>
    <row r="22" spans="2:8" x14ac:dyDescent="0.2">
      <c r="B22" s="385"/>
      <c r="C22" s="389" t="s">
        <v>39</v>
      </c>
      <c r="D22" s="389"/>
      <c r="E22" s="389"/>
      <c r="F22" s="390" t="s">
        <v>41</v>
      </c>
      <c r="G22" s="391"/>
      <c r="H22" s="392"/>
    </row>
    <row r="23" spans="2:8" x14ac:dyDescent="0.2">
      <c r="B23" s="92" t="s">
        <v>19</v>
      </c>
      <c r="C23" s="93">
        <v>20221.7</v>
      </c>
      <c r="D23" s="93">
        <v>9970.0400000000009</v>
      </c>
      <c r="E23" s="94">
        <v>30191.8</v>
      </c>
      <c r="F23" s="95">
        <v>66.98</v>
      </c>
      <c r="G23" s="95">
        <v>33.020000000000003</v>
      </c>
      <c r="H23" s="96">
        <v>100</v>
      </c>
    </row>
    <row r="24" spans="2:8" x14ac:dyDescent="0.2">
      <c r="B24" s="92" t="s">
        <v>145</v>
      </c>
      <c r="C24" s="93">
        <v>17889.3</v>
      </c>
      <c r="D24" s="93">
        <v>1176.32</v>
      </c>
      <c r="E24" s="94">
        <v>19065.599999999999</v>
      </c>
      <c r="F24" s="95">
        <v>93.83</v>
      </c>
      <c r="G24" s="95">
        <v>6.17</v>
      </c>
      <c r="H24" s="96">
        <v>100</v>
      </c>
    </row>
    <row r="25" spans="2:8" x14ac:dyDescent="0.2">
      <c r="B25" s="97" t="s">
        <v>8</v>
      </c>
      <c r="C25" s="94">
        <v>38111</v>
      </c>
      <c r="D25" s="94">
        <v>11146.4</v>
      </c>
      <c r="E25" s="94">
        <v>49257.4</v>
      </c>
      <c r="F25" s="96">
        <v>77.371115812040429</v>
      </c>
      <c r="G25" s="96">
        <v>22.628884187959574</v>
      </c>
      <c r="H25" s="96">
        <v>100</v>
      </c>
    </row>
    <row r="26" spans="2:8" x14ac:dyDescent="0.2">
      <c r="B26" s="97"/>
      <c r="C26" s="380">
        <v>2024</v>
      </c>
      <c r="D26" s="381"/>
      <c r="E26" s="381"/>
      <c r="F26" s="381"/>
      <c r="G26" s="381"/>
      <c r="H26" s="382"/>
    </row>
    <row r="27" spans="2:8" x14ac:dyDescent="0.2">
      <c r="B27" s="92" t="s">
        <v>19</v>
      </c>
      <c r="C27" s="93">
        <v>4455.3999999999996</v>
      </c>
      <c r="D27" s="93">
        <v>36521.599999999999</v>
      </c>
      <c r="E27" s="94">
        <v>40977</v>
      </c>
      <c r="F27" s="95">
        <v>10.87</v>
      </c>
      <c r="G27" s="95">
        <v>89.13</v>
      </c>
      <c r="H27" s="96">
        <v>100</v>
      </c>
    </row>
    <row r="28" spans="2:8" x14ac:dyDescent="0.2">
      <c r="B28" s="92" t="s">
        <v>145</v>
      </c>
      <c r="C28" s="93">
        <v>3988.71</v>
      </c>
      <c r="D28" s="93">
        <v>18213.5</v>
      </c>
      <c r="E28" s="94">
        <v>22202.2</v>
      </c>
      <c r="F28" s="95">
        <v>17.97</v>
      </c>
      <c r="G28" s="95">
        <v>82.03</v>
      </c>
      <c r="H28" s="96">
        <v>100</v>
      </c>
    </row>
    <row r="29" spans="2:8" x14ac:dyDescent="0.2">
      <c r="B29" s="97" t="s">
        <v>8</v>
      </c>
      <c r="C29" s="94">
        <v>8444.11</v>
      </c>
      <c r="D29" s="94">
        <v>54735.199999999997</v>
      </c>
      <c r="E29" s="94">
        <v>63179.3</v>
      </c>
      <c r="F29" s="96">
        <v>13.365311106644107</v>
      </c>
      <c r="G29" s="96">
        <v>86.634704721324852</v>
      </c>
      <c r="H29" s="96">
        <v>100.00001582796895</v>
      </c>
    </row>
    <row r="30" spans="2:8" x14ac:dyDescent="0.2">
      <c r="B30" s="20" t="s">
        <v>144</v>
      </c>
    </row>
  </sheetData>
  <mergeCells count="10">
    <mergeCell ref="C26:H26"/>
    <mergeCell ref="B3:B5"/>
    <mergeCell ref="C3:H3"/>
    <mergeCell ref="C5:E5"/>
    <mergeCell ref="F5:H5"/>
    <mergeCell ref="C11:H11"/>
    <mergeCell ref="B20:B22"/>
    <mergeCell ref="C20:H20"/>
    <mergeCell ref="C22:E22"/>
    <mergeCell ref="F22:H22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B2:D17"/>
  <sheetViews>
    <sheetView workbookViewId="0">
      <selection activeCell="H19" sqref="H19"/>
    </sheetView>
  </sheetViews>
  <sheetFormatPr defaultRowHeight="15" x14ac:dyDescent="0.25"/>
  <cols>
    <col min="2" max="2" width="32" bestFit="1" customWidth="1"/>
  </cols>
  <sheetData>
    <row r="2" spans="2:4" x14ac:dyDescent="0.25">
      <c r="B2" s="2" t="s">
        <v>135</v>
      </c>
    </row>
    <row r="3" spans="2:4" x14ac:dyDescent="0.25">
      <c r="B3" s="80" t="s">
        <v>123</v>
      </c>
      <c r="C3" s="81" t="s">
        <v>124</v>
      </c>
      <c r="D3" s="82" t="s">
        <v>41</v>
      </c>
    </row>
    <row r="4" spans="2:4" x14ac:dyDescent="0.25">
      <c r="B4" s="83" t="s">
        <v>125</v>
      </c>
      <c r="C4" s="84">
        <v>19287.099999999999</v>
      </c>
      <c r="D4" s="85">
        <v>7.2275190360779744</v>
      </c>
    </row>
    <row r="5" spans="2:4" x14ac:dyDescent="0.25">
      <c r="B5" s="48" t="s">
        <v>126</v>
      </c>
      <c r="C5" s="86">
        <v>12010</v>
      </c>
      <c r="D5" s="85">
        <v>4.5005471855953711</v>
      </c>
    </row>
    <row r="6" spans="2:4" x14ac:dyDescent="0.25">
      <c r="B6" s="48" t="s">
        <v>127</v>
      </c>
      <c r="C6" s="86">
        <v>67631.3</v>
      </c>
      <c r="D6" s="85">
        <v>25.343701654717421</v>
      </c>
    </row>
    <row r="7" spans="2:4" x14ac:dyDescent="0.25">
      <c r="B7" s="87" t="s">
        <v>128</v>
      </c>
      <c r="C7" s="86">
        <v>9968.68</v>
      </c>
      <c r="D7" s="85">
        <v>3.7355965627061503</v>
      </c>
    </row>
    <row r="8" spans="2:4" x14ac:dyDescent="0.25">
      <c r="B8" s="48" t="s">
        <v>129</v>
      </c>
      <c r="C8" s="86">
        <v>6205.89</v>
      </c>
      <c r="D8" s="85">
        <v>2.3255537696598214</v>
      </c>
    </row>
    <row r="9" spans="2:4" x14ac:dyDescent="0.25">
      <c r="B9" s="48" t="s">
        <v>130</v>
      </c>
      <c r="C9" s="86">
        <v>56614.2</v>
      </c>
      <c r="D9" s="85">
        <v>21.215227183574807</v>
      </c>
    </row>
    <row r="10" spans="2:4" x14ac:dyDescent="0.25">
      <c r="B10" s="48" t="s">
        <v>131</v>
      </c>
      <c r="C10" s="86">
        <v>2201.42</v>
      </c>
      <c r="D10" s="85">
        <v>0.82494542758645806</v>
      </c>
    </row>
    <row r="11" spans="2:4" x14ac:dyDescent="0.25">
      <c r="B11" s="87" t="s">
        <v>132</v>
      </c>
      <c r="C11" s="86">
        <v>8629.91</v>
      </c>
      <c r="D11" s="85">
        <v>3.2339148345080218</v>
      </c>
    </row>
    <row r="12" spans="2:4" x14ac:dyDescent="0.25">
      <c r="B12" s="48" t="s">
        <v>133</v>
      </c>
      <c r="C12" s="86">
        <v>34516.5</v>
      </c>
      <c r="D12" s="85">
        <v>12.93448267540405</v>
      </c>
    </row>
    <row r="13" spans="2:4" x14ac:dyDescent="0.25">
      <c r="B13" s="48" t="s">
        <v>134</v>
      </c>
      <c r="C13" s="86">
        <v>45240.2</v>
      </c>
      <c r="D13" s="85">
        <v>16.953010390155846</v>
      </c>
    </row>
    <row r="14" spans="2:4" x14ac:dyDescent="0.25">
      <c r="B14" s="48" t="s">
        <v>87</v>
      </c>
      <c r="C14" s="86">
        <v>4551.24</v>
      </c>
      <c r="D14" s="85">
        <v>1.7055012800140779</v>
      </c>
    </row>
    <row r="15" spans="2:4" x14ac:dyDescent="0.25">
      <c r="B15" s="88" t="s">
        <v>8</v>
      </c>
      <c r="C15" s="84">
        <f>SUM(C4:C14)</f>
        <v>266856.44</v>
      </c>
      <c r="D15" s="90">
        <v>100</v>
      </c>
    </row>
    <row r="16" spans="2:4" x14ac:dyDescent="0.25">
      <c r="B16" s="20" t="s">
        <v>59</v>
      </c>
      <c r="C16" s="1"/>
      <c r="D16" s="1"/>
    </row>
    <row r="17" spans="2:4" x14ac:dyDescent="0.25">
      <c r="B17" s="89" t="s">
        <v>60</v>
      </c>
      <c r="C17" s="1"/>
      <c r="D17" s="1"/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B2:H30"/>
  <sheetViews>
    <sheetView workbookViewId="0">
      <selection activeCell="K23" sqref="K23"/>
    </sheetView>
  </sheetViews>
  <sheetFormatPr defaultRowHeight="15" x14ac:dyDescent="0.25"/>
  <cols>
    <col min="2" max="2" width="17.85546875" bestFit="1" customWidth="1"/>
    <col min="3" max="3" width="19.5703125" customWidth="1"/>
  </cols>
  <sheetData>
    <row r="2" spans="2:8" ht="15.75" thickBot="1" x14ac:dyDescent="0.3">
      <c r="B2" s="2" t="s">
        <v>121</v>
      </c>
    </row>
    <row r="3" spans="2:8" ht="24.75" thickBot="1" x14ac:dyDescent="0.3">
      <c r="B3" s="393" t="s">
        <v>37</v>
      </c>
      <c r="C3" s="394"/>
      <c r="D3" s="73" t="s">
        <v>119</v>
      </c>
      <c r="E3" s="73" t="s">
        <v>17</v>
      </c>
      <c r="F3" s="73" t="s">
        <v>120</v>
      </c>
      <c r="G3" s="73" t="s">
        <v>18</v>
      </c>
      <c r="H3" s="73" t="s">
        <v>8</v>
      </c>
    </row>
    <row r="4" spans="2:8" ht="15.75" thickBot="1" x14ac:dyDescent="0.3">
      <c r="B4" s="395"/>
      <c r="C4" s="396"/>
      <c r="D4" s="397">
        <v>2002</v>
      </c>
      <c r="E4" s="398"/>
      <c r="F4" s="398"/>
      <c r="G4" s="398"/>
      <c r="H4" s="399"/>
    </row>
    <row r="5" spans="2:8" ht="15.75" thickBot="1" x14ac:dyDescent="0.3">
      <c r="B5" s="364" t="s">
        <v>13</v>
      </c>
      <c r="C5" s="5" t="s">
        <v>39</v>
      </c>
      <c r="D5" s="74">
        <v>982</v>
      </c>
      <c r="E5" s="74">
        <v>243</v>
      </c>
      <c r="F5" s="74">
        <v>95</v>
      </c>
      <c r="G5" s="74">
        <v>750</v>
      </c>
      <c r="H5" s="75">
        <v>2071</v>
      </c>
    </row>
    <row r="6" spans="2:8" ht="15.75" thickBot="1" x14ac:dyDescent="0.3">
      <c r="B6" s="365"/>
      <c r="C6" s="7" t="s">
        <v>40</v>
      </c>
      <c r="D6" s="75">
        <v>2122</v>
      </c>
      <c r="E6" s="76">
        <v>266</v>
      </c>
      <c r="F6" s="76">
        <v>95</v>
      </c>
      <c r="G6" s="76">
        <v>765</v>
      </c>
      <c r="H6" s="75">
        <v>3248</v>
      </c>
    </row>
    <row r="7" spans="2:8" ht="15.75" thickBot="1" x14ac:dyDescent="0.3">
      <c r="B7" s="366"/>
      <c r="C7" s="5" t="s">
        <v>41</v>
      </c>
      <c r="D7" s="74">
        <v>46.3</v>
      </c>
      <c r="E7" s="74">
        <v>91.4</v>
      </c>
      <c r="F7" s="74">
        <v>99.6</v>
      </c>
      <c r="G7" s="74">
        <v>98.1</v>
      </c>
      <c r="H7" s="76">
        <v>63.8</v>
      </c>
    </row>
    <row r="8" spans="2:8" ht="15.75" thickBot="1" x14ac:dyDescent="0.3">
      <c r="B8" s="364" t="s">
        <v>14</v>
      </c>
      <c r="C8" s="5" t="s">
        <v>39</v>
      </c>
      <c r="D8" s="74">
        <v>767</v>
      </c>
      <c r="E8" s="74">
        <v>231</v>
      </c>
      <c r="F8" s="74">
        <v>93</v>
      </c>
      <c r="G8" s="74">
        <v>764</v>
      </c>
      <c r="H8" s="75">
        <v>1855</v>
      </c>
    </row>
    <row r="9" spans="2:8" ht="15.75" thickBot="1" x14ac:dyDescent="0.3">
      <c r="B9" s="365"/>
      <c r="C9" s="7" t="s">
        <v>40</v>
      </c>
      <c r="D9" s="75">
        <v>2122</v>
      </c>
      <c r="E9" s="76">
        <v>266</v>
      </c>
      <c r="F9" s="76">
        <v>95</v>
      </c>
      <c r="G9" s="76">
        <v>765</v>
      </c>
      <c r="H9" s="75">
        <v>3248</v>
      </c>
    </row>
    <row r="10" spans="2:8" ht="15.75" thickBot="1" x14ac:dyDescent="0.3">
      <c r="B10" s="366"/>
      <c r="C10" s="5" t="s">
        <v>41</v>
      </c>
      <c r="D10" s="74">
        <v>36.200000000000003</v>
      </c>
      <c r="E10" s="74">
        <v>86.6</v>
      </c>
      <c r="F10" s="74">
        <v>97.4</v>
      </c>
      <c r="G10" s="74">
        <v>99.9</v>
      </c>
      <c r="H10" s="76">
        <v>57.1</v>
      </c>
    </row>
    <row r="11" spans="2:8" ht="15.75" thickBot="1" x14ac:dyDescent="0.3">
      <c r="B11" s="364" t="s">
        <v>42</v>
      </c>
      <c r="C11" s="5" t="s">
        <v>39</v>
      </c>
      <c r="D11" s="74">
        <v>676</v>
      </c>
      <c r="E11" s="74">
        <v>224</v>
      </c>
      <c r="F11" s="74">
        <v>92</v>
      </c>
      <c r="G11" s="74">
        <v>680</v>
      </c>
      <c r="H11" s="75">
        <v>1673</v>
      </c>
    </row>
    <row r="12" spans="2:8" ht="15.75" thickBot="1" x14ac:dyDescent="0.3">
      <c r="B12" s="365"/>
      <c r="C12" s="7" t="s">
        <v>40</v>
      </c>
      <c r="D12" s="75">
        <v>2119</v>
      </c>
      <c r="E12" s="76">
        <v>266</v>
      </c>
      <c r="F12" s="76">
        <v>95</v>
      </c>
      <c r="G12" s="76">
        <v>764</v>
      </c>
      <c r="H12" s="75">
        <v>3245</v>
      </c>
    </row>
    <row r="13" spans="2:8" ht="15.75" thickBot="1" x14ac:dyDescent="0.3">
      <c r="B13" s="366"/>
      <c r="C13" s="5" t="s">
        <v>41</v>
      </c>
      <c r="D13" s="74">
        <v>31.9</v>
      </c>
      <c r="E13" s="74">
        <v>84.3</v>
      </c>
      <c r="F13" s="74">
        <v>96.9</v>
      </c>
      <c r="G13" s="74">
        <v>89</v>
      </c>
      <c r="H13" s="76">
        <v>51.5</v>
      </c>
    </row>
    <row r="14" spans="2:8" ht="15.75" thickBot="1" x14ac:dyDescent="0.3">
      <c r="B14" s="364" t="s">
        <v>16</v>
      </c>
      <c r="C14" s="5" t="s">
        <v>39</v>
      </c>
      <c r="D14" s="77">
        <v>1411</v>
      </c>
      <c r="E14" s="74">
        <v>231</v>
      </c>
      <c r="F14" s="74">
        <v>93</v>
      </c>
      <c r="G14" s="74">
        <v>754</v>
      </c>
      <c r="H14" s="75">
        <v>2490</v>
      </c>
    </row>
    <row r="15" spans="2:8" ht="15.75" thickBot="1" x14ac:dyDescent="0.3">
      <c r="B15" s="365"/>
      <c r="C15" s="7" t="s">
        <v>40</v>
      </c>
      <c r="D15" s="75">
        <v>2121</v>
      </c>
      <c r="E15" s="76">
        <v>266</v>
      </c>
      <c r="F15" s="76">
        <v>95</v>
      </c>
      <c r="G15" s="76">
        <v>763</v>
      </c>
      <c r="H15" s="75">
        <v>3246</v>
      </c>
    </row>
    <row r="16" spans="2:8" ht="15.75" thickBot="1" x14ac:dyDescent="0.3">
      <c r="B16" s="366"/>
      <c r="C16" s="5" t="s">
        <v>41</v>
      </c>
      <c r="D16" s="74">
        <v>66.5</v>
      </c>
      <c r="E16" s="74">
        <v>86.7</v>
      </c>
      <c r="F16" s="74">
        <v>97.7</v>
      </c>
      <c r="G16" s="74">
        <v>98.9</v>
      </c>
      <c r="H16" s="76">
        <v>76.7</v>
      </c>
    </row>
    <row r="17" spans="2:8" ht="15.75" thickBot="1" x14ac:dyDescent="0.3">
      <c r="B17" s="78"/>
      <c r="C17" s="400">
        <v>2024</v>
      </c>
      <c r="D17" s="401"/>
      <c r="E17" s="401"/>
      <c r="F17" s="401"/>
      <c r="G17" s="401"/>
      <c r="H17" s="402"/>
    </row>
    <row r="18" spans="2:8" ht="15.75" thickBot="1" x14ac:dyDescent="0.3">
      <c r="B18" s="376" t="s">
        <v>13</v>
      </c>
      <c r="C18" s="5" t="s">
        <v>39</v>
      </c>
      <c r="D18" s="77">
        <v>2481</v>
      </c>
      <c r="E18" s="74">
        <v>589</v>
      </c>
      <c r="F18" s="74">
        <v>224</v>
      </c>
      <c r="G18" s="77">
        <v>1117</v>
      </c>
      <c r="H18" s="75">
        <v>4411</v>
      </c>
    </row>
    <row r="19" spans="2:8" ht="15.75" thickBot="1" x14ac:dyDescent="0.3">
      <c r="B19" s="365"/>
      <c r="C19" s="7" t="s">
        <v>40</v>
      </c>
      <c r="D19" s="75">
        <v>3610</v>
      </c>
      <c r="E19" s="76">
        <v>601</v>
      </c>
      <c r="F19" s="76">
        <v>225</v>
      </c>
      <c r="G19" s="75">
        <v>1168</v>
      </c>
      <c r="H19" s="75">
        <v>5605</v>
      </c>
    </row>
    <row r="20" spans="2:8" ht="15.75" thickBot="1" x14ac:dyDescent="0.3">
      <c r="B20" s="366"/>
      <c r="C20" s="5" t="s">
        <v>41</v>
      </c>
      <c r="D20" s="74">
        <v>68.7</v>
      </c>
      <c r="E20" s="74">
        <v>98.1</v>
      </c>
      <c r="F20" s="74">
        <v>99.3</v>
      </c>
      <c r="G20" s="74">
        <v>95.6</v>
      </c>
      <c r="H20" s="76">
        <v>78.7</v>
      </c>
    </row>
    <row r="21" spans="2:8" ht="15.75" thickBot="1" x14ac:dyDescent="0.3">
      <c r="B21" s="364" t="s">
        <v>14</v>
      </c>
      <c r="C21" s="5" t="s">
        <v>39</v>
      </c>
      <c r="D21" s="77">
        <v>2954</v>
      </c>
      <c r="E21" s="74">
        <v>584</v>
      </c>
      <c r="F21" s="74">
        <v>225</v>
      </c>
      <c r="G21" s="77">
        <v>1167</v>
      </c>
      <c r="H21" s="75">
        <v>4930</v>
      </c>
    </row>
    <row r="22" spans="2:8" ht="15.75" thickBot="1" x14ac:dyDescent="0.3">
      <c r="B22" s="365"/>
      <c r="C22" s="7" t="s">
        <v>40</v>
      </c>
      <c r="D22" s="75">
        <v>3685</v>
      </c>
      <c r="E22" s="76">
        <v>602</v>
      </c>
      <c r="F22" s="76">
        <v>225</v>
      </c>
      <c r="G22" s="75">
        <v>1168</v>
      </c>
      <c r="H22" s="75">
        <v>5681</v>
      </c>
    </row>
    <row r="23" spans="2:8" ht="15.75" thickBot="1" x14ac:dyDescent="0.3">
      <c r="B23" s="366"/>
      <c r="C23" s="5" t="s">
        <v>41</v>
      </c>
      <c r="D23" s="74">
        <v>80.2</v>
      </c>
      <c r="E23" s="74">
        <v>97</v>
      </c>
      <c r="F23" s="74">
        <v>100</v>
      </c>
      <c r="G23" s="74">
        <v>99.9</v>
      </c>
      <c r="H23" s="76">
        <v>86.8</v>
      </c>
    </row>
    <row r="24" spans="2:8" ht="15.75" thickBot="1" x14ac:dyDescent="0.3">
      <c r="B24" s="364" t="s">
        <v>42</v>
      </c>
      <c r="C24" s="5" t="s">
        <v>39</v>
      </c>
      <c r="D24" s="77">
        <v>1681</v>
      </c>
      <c r="E24" s="74">
        <v>569</v>
      </c>
      <c r="F24" s="74">
        <v>199</v>
      </c>
      <c r="G24" s="77">
        <v>1001</v>
      </c>
      <c r="H24" s="75">
        <v>3450</v>
      </c>
    </row>
    <row r="25" spans="2:8" ht="15.75" thickBot="1" x14ac:dyDescent="0.3">
      <c r="B25" s="365"/>
      <c r="C25" s="7" t="s">
        <v>40</v>
      </c>
      <c r="D25" s="77">
        <v>3685</v>
      </c>
      <c r="E25" s="74">
        <v>602</v>
      </c>
      <c r="F25" s="74">
        <v>225</v>
      </c>
      <c r="G25" s="77">
        <v>1168</v>
      </c>
      <c r="H25" s="75">
        <v>5681</v>
      </c>
    </row>
    <row r="26" spans="2:8" ht="15.75" thickBot="1" x14ac:dyDescent="0.3">
      <c r="B26" s="366"/>
      <c r="C26" s="5" t="s">
        <v>41</v>
      </c>
      <c r="D26" s="74">
        <v>45.6</v>
      </c>
      <c r="E26" s="74">
        <v>94.6</v>
      </c>
      <c r="F26" s="74">
        <v>88.3</v>
      </c>
      <c r="G26" s="74">
        <v>85.7</v>
      </c>
      <c r="H26" s="76">
        <v>60.7</v>
      </c>
    </row>
    <row r="27" spans="2:8" ht="15.75" thickBot="1" x14ac:dyDescent="0.3">
      <c r="B27" s="364" t="s">
        <v>16</v>
      </c>
      <c r="C27" s="5" t="s">
        <v>39</v>
      </c>
      <c r="D27" s="77">
        <v>3546</v>
      </c>
      <c r="E27" s="74">
        <v>584</v>
      </c>
      <c r="F27" s="74">
        <v>225</v>
      </c>
      <c r="G27" s="77">
        <v>1145</v>
      </c>
      <c r="H27" s="75">
        <v>5501</v>
      </c>
    </row>
    <row r="28" spans="2:8" ht="15.75" thickBot="1" x14ac:dyDescent="0.3">
      <c r="B28" s="365"/>
      <c r="C28" s="7" t="s">
        <v>40</v>
      </c>
      <c r="D28" s="75">
        <v>3685</v>
      </c>
      <c r="E28" s="76">
        <v>602</v>
      </c>
      <c r="F28" s="76">
        <v>225</v>
      </c>
      <c r="G28" s="75">
        <v>1168</v>
      </c>
      <c r="H28" s="75">
        <v>5680</v>
      </c>
    </row>
    <row r="29" spans="2:8" ht="15.75" thickBot="1" x14ac:dyDescent="0.3">
      <c r="B29" s="366"/>
      <c r="C29" s="5" t="s">
        <v>41</v>
      </c>
      <c r="D29" s="74">
        <v>96.2</v>
      </c>
      <c r="E29" s="74">
        <v>97.1</v>
      </c>
      <c r="F29" s="74">
        <v>99.8</v>
      </c>
      <c r="G29" s="74">
        <v>98.1</v>
      </c>
      <c r="H29" s="76">
        <v>96.8</v>
      </c>
    </row>
    <row r="30" spans="2:8" x14ac:dyDescent="0.25">
      <c r="B30" s="20" t="s">
        <v>109</v>
      </c>
    </row>
  </sheetData>
  <mergeCells count="11">
    <mergeCell ref="C17:H17"/>
    <mergeCell ref="B18:B20"/>
    <mergeCell ref="B21:B23"/>
    <mergeCell ref="B24:B26"/>
    <mergeCell ref="B27:B29"/>
    <mergeCell ref="B14:B16"/>
    <mergeCell ref="B3:C4"/>
    <mergeCell ref="D4:H4"/>
    <mergeCell ref="B5:B7"/>
    <mergeCell ref="B8:B10"/>
    <mergeCell ref="B11:B13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B2:H15"/>
  <sheetViews>
    <sheetView workbookViewId="0">
      <selection activeCell="B3" sqref="B3:H4"/>
    </sheetView>
  </sheetViews>
  <sheetFormatPr defaultRowHeight="15" x14ac:dyDescent="0.25"/>
  <cols>
    <col min="2" max="2" width="18.140625" customWidth="1"/>
  </cols>
  <sheetData>
    <row r="2" spans="2:8" ht="15.75" thickBot="1" x14ac:dyDescent="0.3">
      <c r="B2" s="2" t="s">
        <v>122</v>
      </c>
    </row>
    <row r="3" spans="2:8" ht="15.75" thickBot="1" x14ac:dyDescent="0.3">
      <c r="B3" s="403" t="s">
        <v>44</v>
      </c>
      <c r="C3" s="405" t="s">
        <v>45</v>
      </c>
      <c r="D3" s="406"/>
      <c r="E3" s="407" t="s">
        <v>46</v>
      </c>
      <c r="F3" s="406"/>
      <c r="G3" s="407" t="s">
        <v>47</v>
      </c>
      <c r="H3" s="406"/>
    </row>
    <row r="4" spans="2:8" ht="15.75" thickBot="1" x14ac:dyDescent="0.3">
      <c r="B4" s="404"/>
      <c r="C4" s="12" t="s">
        <v>48</v>
      </c>
      <c r="D4" s="12" t="s">
        <v>41</v>
      </c>
      <c r="E4" s="12" t="s">
        <v>48</v>
      </c>
      <c r="F4" s="12" t="s">
        <v>41</v>
      </c>
      <c r="G4" s="12" t="s">
        <v>48</v>
      </c>
      <c r="H4" s="12" t="s">
        <v>41</v>
      </c>
    </row>
    <row r="5" spans="2:8" ht="15.75" thickBot="1" x14ac:dyDescent="0.3">
      <c r="B5" s="65" t="s">
        <v>49</v>
      </c>
      <c r="C5" s="79">
        <v>70218</v>
      </c>
      <c r="D5" s="23">
        <v>75.099999999999994</v>
      </c>
      <c r="E5" s="79">
        <v>23275</v>
      </c>
      <c r="F5" s="23">
        <v>24.9</v>
      </c>
      <c r="G5" s="79">
        <v>93493</v>
      </c>
      <c r="H5" s="23">
        <v>100</v>
      </c>
    </row>
    <row r="6" spans="2:8" ht="15.75" thickBot="1" x14ac:dyDescent="0.3">
      <c r="B6" s="65" t="s">
        <v>50</v>
      </c>
      <c r="C6" s="79">
        <v>263113</v>
      </c>
      <c r="D6" s="23">
        <v>87.5</v>
      </c>
      <c r="E6" s="79">
        <v>37638</v>
      </c>
      <c r="F6" s="23">
        <v>12.5</v>
      </c>
      <c r="G6" s="79">
        <v>300750</v>
      </c>
      <c r="H6" s="23">
        <v>100</v>
      </c>
    </row>
    <row r="7" spans="2:8" ht="15.75" thickBot="1" x14ac:dyDescent="0.3">
      <c r="B7" s="65" t="s">
        <v>51</v>
      </c>
      <c r="C7" s="79">
        <v>37494</v>
      </c>
      <c r="D7" s="23">
        <v>93.7</v>
      </c>
      <c r="E7" s="79">
        <v>2530</v>
      </c>
      <c r="F7" s="23">
        <v>6.3</v>
      </c>
      <c r="G7" s="79">
        <v>40024</v>
      </c>
      <c r="H7" s="23">
        <v>100</v>
      </c>
    </row>
    <row r="8" spans="2:8" ht="15.75" thickBot="1" x14ac:dyDescent="0.3">
      <c r="B8" s="65" t="s">
        <v>52</v>
      </c>
      <c r="C8" s="79">
        <v>45588</v>
      </c>
      <c r="D8" s="23">
        <v>87.3</v>
      </c>
      <c r="E8" s="79">
        <v>6613</v>
      </c>
      <c r="F8" s="23">
        <v>12.7</v>
      </c>
      <c r="G8" s="79">
        <v>52201</v>
      </c>
      <c r="H8" s="23">
        <v>100</v>
      </c>
    </row>
    <row r="9" spans="2:8" ht="15.75" thickBot="1" x14ac:dyDescent="0.3">
      <c r="B9" s="65" t="s">
        <v>53</v>
      </c>
      <c r="C9" s="79">
        <v>188253</v>
      </c>
      <c r="D9" s="23">
        <v>65.7</v>
      </c>
      <c r="E9" s="79">
        <v>98454</v>
      </c>
      <c r="F9" s="23">
        <v>34.299999999999997</v>
      </c>
      <c r="G9" s="79">
        <v>286708</v>
      </c>
      <c r="H9" s="23">
        <v>100</v>
      </c>
    </row>
    <row r="10" spans="2:8" ht="15.75" thickBot="1" x14ac:dyDescent="0.3">
      <c r="B10" s="65" t="s">
        <v>54</v>
      </c>
      <c r="C10" s="79">
        <v>110299</v>
      </c>
      <c r="D10" s="23">
        <v>87.7</v>
      </c>
      <c r="E10" s="79">
        <v>15447</v>
      </c>
      <c r="F10" s="23">
        <v>12.3</v>
      </c>
      <c r="G10" s="79">
        <v>125746</v>
      </c>
      <c r="H10" s="23">
        <v>100</v>
      </c>
    </row>
    <row r="11" spans="2:8" ht="15.75" thickBot="1" x14ac:dyDescent="0.3">
      <c r="B11" s="65" t="s">
        <v>55</v>
      </c>
      <c r="C11" s="79">
        <v>326529</v>
      </c>
      <c r="D11" s="23">
        <v>84.9</v>
      </c>
      <c r="E11" s="79">
        <v>57885</v>
      </c>
      <c r="F11" s="23">
        <v>15.1</v>
      </c>
      <c r="G11" s="79">
        <v>384414</v>
      </c>
      <c r="H11" s="23">
        <v>100</v>
      </c>
    </row>
    <row r="12" spans="2:8" ht="15.75" thickBot="1" x14ac:dyDescent="0.3">
      <c r="B12" s="65" t="s">
        <v>56</v>
      </c>
      <c r="C12" s="79">
        <v>131596</v>
      </c>
      <c r="D12" s="23">
        <v>97.8</v>
      </c>
      <c r="E12" s="79">
        <v>3012</v>
      </c>
      <c r="F12" s="23">
        <v>2.2000000000000002</v>
      </c>
      <c r="G12" s="79">
        <v>134608</v>
      </c>
      <c r="H12" s="23">
        <v>100</v>
      </c>
    </row>
    <row r="13" spans="2:8" ht="15.75" thickBot="1" x14ac:dyDescent="0.3">
      <c r="B13" s="65" t="s">
        <v>57</v>
      </c>
      <c r="C13" s="79">
        <v>154484</v>
      </c>
      <c r="D13" s="23">
        <v>87.5</v>
      </c>
      <c r="E13" s="79">
        <v>22002</v>
      </c>
      <c r="F13" s="23">
        <v>12.5</v>
      </c>
      <c r="G13" s="79">
        <v>176486</v>
      </c>
      <c r="H13" s="23">
        <v>100</v>
      </c>
    </row>
    <row r="14" spans="2:8" ht="15.75" thickBot="1" x14ac:dyDescent="0.3">
      <c r="B14" s="65" t="s">
        <v>58</v>
      </c>
      <c r="C14" s="79">
        <v>1327573</v>
      </c>
      <c r="D14" s="23">
        <v>83.3</v>
      </c>
      <c r="E14" s="79">
        <v>266857</v>
      </c>
      <c r="F14" s="23">
        <v>16.7</v>
      </c>
      <c r="G14" s="79">
        <v>1594430</v>
      </c>
      <c r="H14" s="23">
        <v>100</v>
      </c>
    </row>
    <row r="15" spans="2:8" ht="22.5" x14ac:dyDescent="0.25">
      <c r="B15" s="11" t="s">
        <v>59</v>
      </c>
    </row>
  </sheetData>
  <mergeCells count="4">
    <mergeCell ref="B3:B4"/>
    <mergeCell ref="C3:D3"/>
    <mergeCell ref="E3:F3"/>
    <mergeCell ref="G3:H3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B2:H20"/>
  <sheetViews>
    <sheetView workbookViewId="0">
      <selection activeCell="B20" sqref="B20"/>
    </sheetView>
  </sheetViews>
  <sheetFormatPr defaultRowHeight="15" x14ac:dyDescent="0.25"/>
  <cols>
    <col min="2" max="2" width="10.85546875" customWidth="1"/>
    <col min="3" max="3" width="10.140625" bestFit="1" customWidth="1"/>
    <col min="5" max="5" width="10.140625" bestFit="1" customWidth="1"/>
  </cols>
  <sheetData>
    <row r="2" spans="2:8" x14ac:dyDescent="0.25">
      <c r="B2" s="2" t="s">
        <v>207</v>
      </c>
    </row>
    <row r="3" spans="2:8" ht="25.5" x14ac:dyDescent="0.25">
      <c r="B3" s="408" t="s">
        <v>202</v>
      </c>
      <c r="C3" s="119" t="s">
        <v>194</v>
      </c>
      <c r="D3" s="119" t="s">
        <v>195</v>
      </c>
      <c r="E3" s="119" t="s">
        <v>8</v>
      </c>
      <c r="F3" s="119" t="s">
        <v>194</v>
      </c>
      <c r="G3" s="119" t="s">
        <v>195</v>
      </c>
      <c r="H3" s="119" t="s">
        <v>8</v>
      </c>
    </row>
    <row r="4" spans="2:8" x14ac:dyDescent="0.25">
      <c r="B4" s="409"/>
      <c r="C4" s="410" t="s">
        <v>48</v>
      </c>
      <c r="D4" s="411"/>
      <c r="E4" s="412"/>
      <c r="F4" s="410" t="s">
        <v>41</v>
      </c>
      <c r="G4" s="411"/>
      <c r="H4" s="412"/>
    </row>
    <row r="5" spans="2:8" x14ac:dyDescent="0.25">
      <c r="B5" s="122" t="s">
        <v>203</v>
      </c>
      <c r="C5" s="120">
        <v>7650704.6826999998</v>
      </c>
      <c r="D5" s="120">
        <v>656137.88239000004</v>
      </c>
      <c r="E5" s="120">
        <v>8306842.5651000002</v>
      </c>
      <c r="F5" s="85">
        <v>92.101236092319013</v>
      </c>
      <c r="G5" s="85">
        <v>7.8987639075606015</v>
      </c>
      <c r="H5" s="90">
        <v>100</v>
      </c>
    </row>
    <row r="6" spans="2:8" x14ac:dyDescent="0.25">
      <c r="B6" s="48" t="s">
        <v>204</v>
      </c>
      <c r="C6" s="120">
        <v>19879447.287999999</v>
      </c>
      <c r="D6" s="120">
        <v>538061.68818000006</v>
      </c>
      <c r="E6" s="120">
        <v>20417508.976</v>
      </c>
      <c r="F6" s="85">
        <v>97.364704535541179</v>
      </c>
      <c r="G6" s="85">
        <v>2.6352954653404144</v>
      </c>
      <c r="H6" s="90">
        <v>100</v>
      </c>
    </row>
    <row r="7" spans="2:8" x14ac:dyDescent="0.25">
      <c r="B7" s="48" t="s">
        <v>205</v>
      </c>
      <c r="C7" s="120">
        <v>10987087.841</v>
      </c>
      <c r="D7" s="120">
        <v>1014798.5133</v>
      </c>
      <c r="E7" s="120">
        <v>12001886.354</v>
      </c>
      <c r="F7" s="85">
        <v>91.544674869698397</v>
      </c>
      <c r="G7" s="85">
        <v>8.4553251328012031</v>
      </c>
      <c r="H7" s="90">
        <v>100</v>
      </c>
    </row>
    <row r="8" spans="2:8" x14ac:dyDescent="0.25">
      <c r="B8" s="48" t="s">
        <v>62</v>
      </c>
      <c r="C8" s="120">
        <v>2905989.5285999998</v>
      </c>
      <c r="D8" s="120">
        <v>1102993.5556000001</v>
      </c>
      <c r="E8" s="120">
        <v>4008983.0841999999</v>
      </c>
      <c r="F8" s="85">
        <v>72.486949123156393</v>
      </c>
      <c r="G8" s="85">
        <v>27.513050876843607</v>
      </c>
      <c r="H8" s="90">
        <v>100</v>
      </c>
    </row>
    <row r="9" spans="2:8" x14ac:dyDescent="0.25">
      <c r="B9" s="50" t="s">
        <v>8</v>
      </c>
      <c r="C9" s="84">
        <v>41423229.340000004</v>
      </c>
      <c r="D9" s="84">
        <v>3311991.6395</v>
      </c>
      <c r="E9" s="84">
        <v>44735220.979000002</v>
      </c>
      <c r="F9" s="90">
        <v>92.59645628987785</v>
      </c>
      <c r="G9" s="90">
        <v>7.4035437112398395</v>
      </c>
      <c r="H9" s="90">
        <v>100.00000000000001</v>
      </c>
    </row>
    <row r="10" spans="2:8" x14ac:dyDescent="0.25">
      <c r="B10" s="20" t="s">
        <v>240</v>
      </c>
    </row>
    <row r="12" spans="2:8" x14ac:dyDescent="0.25">
      <c r="B12" s="2" t="s">
        <v>206</v>
      </c>
    </row>
    <row r="13" spans="2:8" ht="25.5" x14ac:dyDescent="0.25">
      <c r="B13" s="408" t="s">
        <v>202</v>
      </c>
      <c r="C13" s="119" t="s">
        <v>194</v>
      </c>
      <c r="D13" s="119" t="s">
        <v>195</v>
      </c>
      <c r="E13" s="119" t="s">
        <v>8</v>
      </c>
      <c r="F13" s="119" t="s">
        <v>194</v>
      </c>
      <c r="G13" s="119" t="s">
        <v>195</v>
      </c>
      <c r="H13" s="119" t="s">
        <v>8</v>
      </c>
    </row>
    <row r="14" spans="2:8" x14ac:dyDescent="0.25">
      <c r="B14" s="409"/>
      <c r="C14" s="410" t="s">
        <v>48</v>
      </c>
      <c r="D14" s="411"/>
      <c r="E14" s="412"/>
      <c r="F14" s="289" t="s">
        <v>41</v>
      </c>
      <c r="G14" s="290"/>
      <c r="H14" s="291"/>
    </row>
    <row r="15" spans="2:8" x14ac:dyDescent="0.25">
      <c r="B15" s="122" t="s">
        <v>203</v>
      </c>
      <c r="C15" s="120">
        <v>9094508.5903999992</v>
      </c>
      <c r="D15" s="120">
        <v>204412.19933999999</v>
      </c>
      <c r="E15" s="120">
        <v>9298920.7896999996</v>
      </c>
      <c r="F15" s="85">
        <v>97.801764270038532</v>
      </c>
      <c r="G15" s="85">
        <v>2.19823573039162</v>
      </c>
      <c r="H15" s="90">
        <v>100.00000000043015</v>
      </c>
    </row>
    <row r="16" spans="2:8" x14ac:dyDescent="0.25">
      <c r="B16" s="48" t="s">
        <v>204</v>
      </c>
      <c r="C16" s="120">
        <v>22657773.894000001</v>
      </c>
      <c r="D16" s="120">
        <v>568457.37138000003</v>
      </c>
      <c r="E16" s="120">
        <v>23226231.265000001</v>
      </c>
      <c r="F16" s="85">
        <v>97.552519974014814</v>
      </c>
      <c r="G16" s="85">
        <v>2.4474800276212614</v>
      </c>
      <c r="H16" s="90">
        <v>100.00000000163608</v>
      </c>
    </row>
    <row r="17" spans="2:8" x14ac:dyDescent="0.25">
      <c r="B17" s="48" t="s">
        <v>205</v>
      </c>
      <c r="C17" s="120">
        <v>15453491.102</v>
      </c>
      <c r="D17" s="120">
        <v>1036817.818</v>
      </c>
      <c r="E17" s="120">
        <v>16490308.92</v>
      </c>
      <c r="F17" s="85">
        <v>93.712562796549477</v>
      </c>
      <c r="G17" s="85">
        <v>6.2874372034505219</v>
      </c>
      <c r="H17" s="90">
        <v>100</v>
      </c>
    </row>
    <row r="18" spans="2:8" x14ac:dyDescent="0.25">
      <c r="B18" s="48" t="s">
        <v>62</v>
      </c>
      <c r="C18" s="120">
        <v>4480121.1925999997</v>
      </c>
      <c r="D18" s="120">
        <v>1490026.6691000001</v>
      </c>
      <c r="E18" s="120">
        <v>5970147.8617000002</v>
      </c>
      <c r="F18" s="85">
        <v>75.042047473247749</v>
      </c>
      <c r="G18" s="85">
        <v>24.957952526752241</v>
      </c>
      <c r="H18" s="90">
        <v>99.999999999999986</v>
      </c>
    </row>
    <row r="19" spans="2:8" x14ac:dyDescent="0.25">
      <c r="B19" s="50" t="s">
        <v>8</v>
      </c>
      <c r="C19" s="84">
        <v>51685894.778999999</v>
      </c>
      <c r="D19" s="84">
        <v>3299714.0578000001</v>
      </c>
      <c r="E19" s="84">
        <v>54985608.836000003</v>
      </c>
      <c r="F19" s="90">
        <v>93.998949676374906</v>
      </c>
      <c r="G19" s="90">
        <v>6.0010503250800085</v>
      </c>
      <c r="H19" s="90">
        <v>100.00000000145491</v>
      </c>
    </row>
    <row r="20" spans="2:8" x14ac:dyDescent="0.25">
      <c r="B20" s="20" t="s">
        <v>241</v>
      </c>
    </row>
  </sheetData>
  <mergeCells count="6">
    <mergeCell ref="B3:B4"/>
    <mergeCell ref="C4:E4"/>
    <mergeCell ref="F4:H4"/>
    <mergeCell ref="B13:B14"/>
    <mergeCell ref="C14:E14"/>
    <mergeCell ref="F14:H14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B2:H17"/>
  <sheetViews>
    <sheetView workbookViewId="0">
      <selection activeCell="B17" sqref="B17"/>
    </sheetView>
  </sheetViews>
  <sheetFormatPr defaultRowHeight="15" x14ac:dyDescent="0.25"/>
  <sheetData>
    <row r="2" spans="2:8" x14ac:dyDescent="0.25">
      <c r="B2" s="2" t="s">
        <v>209</v>
      </c>
    </row>
    <row r="3" spans="2:8" x14ac:dyDescent="0.25">
      <c r="B3" s="413" t="s">
        <v>112</v>
      </c>
      <c r="C3" s="289">
        <v>2011</v>
      </c>
      <c r="D3" s="290"/>
      <c r="E3" s="290"/>
      <c r="F3" s="290"/>
      <c r="G3" s="290"/>
      <c r="H3" s="291"/>
    </row>
    <row r="4" spans="2:8" ht="25.5" x14ac:dyDescent="0.25">
      <c r="B4" s="414"/>
      <c r="C4" s="119" t="s">
        <v>194</v>
      </c>
      <c r="D4" s="119" t="s">
        <v>195</v>
      </c>
      <c r="E4" s="119" t="s">
        <v>8</v>
      </c>
      <c r="F4" s="119" t="s">
        <v>194</v>
      </c>
      <c r="G4" s="119" t="s">
        <v>195</v>
      </c>
      <c r="H4" s="119" t="s">
        <v>8</v>
      </c>
    </row>
    <row r="5" spans="2:8" x14ac:dyDescent="0.25">
      <c r="B5" s="415"/>
      <c r="C5" s="410" t="s">
        <v>48</v>
      </c>
      <c r="D5" s="411"/>
      <c r="E5" s="412"/>
      <c r="F5" s="410" t="s">
        <v>41</v>
      </c>
      <c r="G5" s="411"/>
      <c r="H5" s="412"/>
    </row>
    <row r="6" spans="2:8" x14ac:dyDescent="0.25">
      <c r="B6" s="48" t="s">
        <v>0</v>
      </c>
      <c r="C6" s="120">
        <v>1218098.1880999999</v>
      </c>
      <c r="D6" s="120">
        <v>375386.19014000002</v>
      </c>
      <c r="E6" s="84">
        <v>1593484.3781999999</v>
      </c>
      <c r="F6" s="85">
        <v>76.442430485321964</v>
      </c>
      <c r="G6" s="85">
        <v>23.557569517188256</v>
      </c>
      <c r="H6" s="90">
        <v>100</v>
      </c>
    </row>
    <row r="7" spans="2:8" x14ac:dyDescent="0.25">
      <c r="B7" s="48" t="s">
        <v>1</v>
      </c>
      <c r="C7" s="120">
        <v>1687891.3404999999</v>
      </c>
      <c r="D7" s="120">
        <v>727607.36543999997</v>
      </c>
      <c r="E7" s="84">
        <v>2415498.7059999998</v>
      </c>
      <c r="F7" s="85">
        <v>69.877551012854894</v>
      </c>
      <c r="G7" s="85">
        <v>30.122448984661144</v>
      </c>
      <c r="H7" s="90">
        <v>100</v>
      </c>
    </row>
    <row r="8" spans="2:8" x14ac:dyDescent="0.25">
      <c r="B8" s="50" t="s">
        <v>8</v>
      </c>
      <c r="C8" s="84">
        <v>2905989.5285999998</v>
      </c>
      <c r="D8" s="84">
        <v>1102993.5556000001</v>
      </c>
      <c r="E8" s="84">
        <v>4008983.0841999999</v>
      </c>
      <c r="F8" s="90">
        <v>72.486949123156393</v>
      </c>
      <c r="G8" s="90">
        <v>27.513050876843607</v>
      </c>
      <c r="H8" s="90">
        <v>100</v>
      </c>
    </row>
    <row r="9" spans="2:8" x14ac:dyDescent="0.25">
      <c r="B9" s="20" t="s">
        <v>240</v>
      </c>
      <c r="E9" s="123"/>
    </row>
    <row r="11" spans="2:8" x14ac:dyDescent="0.25">
      <c r="B11" s="2" t="s">
        <v>208</v>
      </c>
    </row>
    <row r="12" spans="2:8" ht="25.5" x14ac:dyDescent="0.25">
      <c r="B12" s="408" t="s">
        <v>112</v>
      </c>
      <c r="C12" s="119" t="s">
        <v>194</v>
      </c>
      <c r="D12" s="119" t="s">
        <v>195</v>
      </c>
      <c r="E12" s="119" t="s">
        <v>8</v>
      </c>
      <c r="F12" s="119" t="s">
        <v>194</v>
      </c>
      <c r="G12" s="119" t="s">
        <v>195</v>
      </c>
      <c r="H12" s="119" t="s">
        <v>8</v>
      </c>
    </row>
    <row r="13" spans="2:8" x14ac:dyDescent="0.25">
      <c r="B13" s="409"/>
      <c r="C13" s="410" t="s">
        <v>48</v>
      </c>
      <c r="D13" s="411"/>
      <c r="E13" s="412"/>
      <c r="F13" s="410" t="s">
        <v>41</v>
      </c>
      <c r="G13" s="411"/>
      <c r="H13" s="412"/>
    </row>
    <row r="14" spans="2:8" x14ac:dyDescent="0.25">
      <c r="B14" s="48" t="s">
        <v>0</v>
      </c>
      <c r="C14" s="120">
        <v>1895268.2560000001</v>
      </c>
      <c r="D14" s="120">
        <v>504905.55686000001</v>
      </c>
      <c r="E14" s="120">
        <v>2400173.8128</v>
      </c>
      <c r="F14" s="85">
        <v>78.963791950925994</v>
      </c>
      <c r="G14" s="85">
        <v>21.036208051573823</v>
      </c>
      <c r="H14" s="90">
        <v>100.00000000249982</v>
      </c>
    </row>
    <row r="15" spans="2:8" x14ac:dyDescent="0.25">
      <c r="B15" s="48" t="s">
        <v>1</v>
      </c>
      <c r="C15" s="120">
        <v>2584852.9367</v>
      </c>
      <c r="D15" s="120">
        <v>985121.11222999997</v>
      </c>
      <c r="E15" s="120">
        <v>3569974.0488999998</v>
      </c>
      <c r="F15" s="85">
        <v>72.405370495521083</v>
      </c>
      <c r="G15" s="85">
        <v>27.594629505319261</v>
      </c>
      <c r="H15" s="90">
        <v>100.00000000084034</v>
      </c>
    </row>
    <row r="16" spans="2:8" x14ac:dyDescent="0.25">
      <c r="B16" s="50" t="s">
        <v>8</v>
      </c>
      <c r="C16" s="84">
        <v>4480121.1926999995</v>
      </c>
      <c r="D16" s="84">
        <v>1490026.6691000001</v>
      </c>
      <c r="E16" s="84">
        <v>5970147.8617000002</v>
      </c>
      <c r="F16" s="90">
        <v>75.04204747492274</v>
      </c>
      <c r="G16" s="90">
        <v>24.957952526752241</v>
      </c>
      <c r="H16" s="90">
        <v>100.00000000167498</v>
      </c>
    </row>
    <row r="17" spans="2:2" x14ac:dyDescent="0.25">
      <c r="B17" s="20" t="s">
        <v>241</v>
      </c>
    </row>
  </sheetData>
  <mergeCells count="7">
    <mergeCell ref="B3:B5"/>
    <mergeCell ref="C3:H3"/>
    <mergeCell ref="B12:B13"/>
    <mergeCell ref="C13:E13"/>
    <mergeCell ref="F13:H13"/>
    <mergeCell ref="C5:E5"/>
    <mergeCell ref="F5:H5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B2:H21"/>
  <sheetViews>
    <sheetView workbookViewId="0">
      <selection activeCell="B21" sqref="B21"/>
    </sheetView>
  </sheetViews>
  <sheetFormatPr defaultRowHeight="15" x14ac:dyDescent="0.25"/>
  <cols>
    <col min="2" max="2" width="18.28515625" customWidth="1"/>
  </cols>
  <sheetData>
    <row r="2" spans="2:8" x14ac:dyDescent="0.25">
      <c r="B2" s="2" t="s">
        <v>211</v>
      </c>
    </row>
    <row r="3" spans="2:8" ht="25.5" x14ac:dyDescent="0.25">
      <c r="B3" s="416" t="s">
        <v>136</v>
      </c>
      <c r="C3" s="119" t="s">
        <v>194</v>
      </c>
      <c r="D3" s="119" t="s">
        <v>195</v>
      </c>
      <c r="E3" s="119" t="s">
        <v>8</v>
      </c>
      <c r="F3" s="119" t="s">
        <v>194</v>
      </c>
      <c r="G3" s="119" t="s">
        <v>195</v>
      </c>
      <c r="H3" s="119" t="s">
        <v>8</v>
      </c>
    </row>
    <row r="4" spans="2:8" x14ac:dyDescent="0.25">
      <c r="B4" s="416"/>
      <c r="C4" s="410" t="s">
        <v>48</v>
      </c>
      <c r="D4" s="411"/>
      <c r="E4" s="412"/>
      <c r="F4" s="410" t="s">
        <v>41</v>
      </c>
      <c r="G4" s="411"/>
      <c r="H4" s="412"/>
    </row>
    <row r="5" spans="2:8" x14ac:dyDescent="0.25">
      <c r="B5" s="48" t="s">
        <v>119</v>
      </c>
      <c r="C5" s="120">
        <v>1811847.5155</v>
      </c>
      <c r="D5" s="120">
        <v>841572.65888</v>
      </c>
      <c r="E5" s="84">
        <v>2653420.1743999999</v>
      </c>
      <c r="F5" s="85">
        <v>68.283475530207014</v>
      </c>
      <c r="G5" s="85">
        <v>31.716524469039253</v>
      </c>
      <c r="H5" s="90">
        <v>100</v>
      </c>
    </row>
    <row r="6" spans="2:8" x14ac:dyDescent="0.25">
      <c r="B6" s="48" t="s">
        <v>17</v>
      </c>
      <c r="C6" s="120">
        <v>263885.45016000001</v>
      </c>
      <c r="D6" s="120">
        <v>80125.571742</v>
      </c>
      <c r="E6" s="84">
        <v>344011.02189999999</v>
      </c>
      <c r="F6" s="85">
        <v>76.70842890513795</v>
      </c>
      <c r="G6" s="85">
        <v>23.291571095443441</v>
      </c>
      <c r="H6" s="90">
        <v>100</v>
      </c>
    </row>
    <row r="7" spans="2:8" x14ac:dyDescent="0.25">
      <c r="B7" s="48" t="s">
        <v>6</v>
      </c>
      <c r="C7" s="120">
        <v>109402.68078</v>
      </c>
      <c r="D7" s="120">
        <v>30408.292732000002</v>
      </c>
      <c r="E7" s="84">
        <v>139810.97351000001</v>
      </c>
      <c r="F7" s="85">
        <v>78.250424865380793</v>
      </c>
      <c r="G7" s="85">
        <v>21.749575136049703</v>
      </c>
      <c r="H7" s="90">
        <v>100</v>
      </c>
    </row>
    <row r="8" spans="2:8" x14ac:dyDescent="0.25">
      <c r="B8" s="48" t="s">
        <v>18</v>
      </c>
      <c r="C8" s="120">
        <v>706994.43365999998</v>
      </c>
      <c r="D8" s="120">
        <v>146880.80201000001</v>
      </c>
      <c r="E8" s="84">
        <v>853875.23566999997</v>
      </c>
      <c r="F8" s="85">
        <v>82.798329794077134</v>
      </c>
      <c r="G8" s="85">
        <v>17.201670205922863</v>
      </c>
      <c r="H8" s="90">
        <v>100</v>
      </c>
    </row>
    <row r="9" spans="2:8" x14ac:dyDescent="0.25">
      <c r="B9" s="48" t="s">
        <v>87</v>
      </c>
      <c r="C9" s="120">
        <v>13859.448528000001</v>
      </c>
      <c r="D9" s="120">
        <v>4006.2302147</v>
      </c>
      <c r="E9" s="84">
        <v>17865.678742</v>
      </c>
      <c r="F9" s="85">
        <v>77.575829769166006</v>
      </c>
      <c r="G9" s="85">
        <v>22.424170234752115</v>
      </c>
      <c r="H9" s="90">
        <v>100</v>
      </c>
    </row>
    <row r="10" spans="2:8" x14ac:dyDescent="0.25">
      <c r="B10" s="50" t="s">
        <v>8</v>
      </c>
      <c r="C10" s="84">
        <v>2905989.5285999998</v>
      </c>
      <c r="D10" s="84">
        <v>1102993.5556000001</v>
      </c>
      <c r="E10" s="84">
        <v>4008983.0841999999</v>
      </c>
      <c r="F10" s="90">
        <v>72.486949123156393</v>
      </c>
      <c r="G10" s="90">
        <v>27.513050876843607</v>
      </c>
      <c r="H10" s="90">
        <v>100</v>
      </c>
    </row>
    <row r="11" spans="2:8" x14ac:dyDescent="0.25">
      <c r="B11" s="20" t="s">
        <v>240</v>
      </c>
      <c r="D11" s="125"/>
    </row>
    <row r="12" spans="2:8" x14ac:dyDescent="0.25">
      <c r="B12" s="2" t="s">
        <v>210</v>
      </c>
    </row>
    <row r="13" spans="2:8" ht="25.5" x14ac:dyDescent="0.25">
      <c r="B13" s="408" t="s">
        <v>136</v>
      </c>
      <c r="C13" s="119" t="s">
        <v>194</v>
      </c>
      <c r="D13" s="119" t="s">
        <v>195</v>
      </c>
      <c r="E13" s="119" t="s">
        <v>8</v>
      </c>
      <c r="F13" s="119" t="s">
        <v>194</v>
      </c>
      <c r="G13" s="119" t="s">
        <v>195</v>
      </c>
      <c r="H13" s="119" t="s">
        <v>8</v>
      </c>
    </row>
    <row r="14" spans="2:8" x14ac:dyDescent="0.25">
      <c r="B14" s="409"/>
      <c r="C14" s="410" t="s">
        <v>48</v>
      </c>
      <c r="D14" s="411"/>
      <c r="E14" s="412"/>
      <c r="F14" s="410" t="s">
        <v>41</v>
      </c>
      <c r="G14" s="411"/>
      <c r="H14" s="412"/>
    </row>
    <row r="15" spans="2:8" x14ac:dyDescent="0.25">
      <c r="B15" s="48" t="s">
        <v>119</v>
      </c>
      <c r="C15" s="120">
        <v>2850671.1760999998</v>
      </c>
      <c r="D15" s="120">
        <v>1054981.662</v>
      </c>
      <c r="E15" s="120">
        <v>3905652.838</v>
      </c>
      <c r="F15" s="85">
        <v>72.988340089124932</v>
      </c>
      <c r="G15" s="85">
        <v>27.011659913435448</v>
      </c>
      <c r="H15" s="90">
        <v>100.00000000256038</v>
      </c>
    </row>
    <row r="16" spans="2:8" x14ac:dyDescent="0.25">
      <c r="B16" s="48" t="s">
        <v>17</v>
      </c>
      <c r="C16" s="120">
        <v>426757.71305000002</v>
      </c>
      <c r="D16" s="120">
        <v>115606.98360000001</v>
      </c>
      <c r="E16" s="120">
        <v>542364.69666000002</v>
      </c>
      <c r="F16" s="85">
        <v>78.684640736771215</v>
      </c>
      <c r="G16" s="85">
        <v>21.315359261385005</v>
      </c>
      <c r="H16" s="90">
        <v>99.999999998156227</v>
      </c>
    </row>
    <row r="17" spans="2:8" x14ac:dyDescent="0.25">
      <c r="B17" s="48" t="s">
        <v>6</v>
      </c>
      <c r="C17" s="120">
        <v>219989.38672000001</v>
      </c>
      <c r="D17" s="120">
        <v>56545.843029000003</v>
      </c>
      <c r="E17" s="120">
        <v>276535.22975</v>
      </c>
      <c r="F17" s="85">
        <v>79.552029200359058</v>
      </c>
      <c r="G17" s="85">
        <v>20.447970799279329</v>
      </c>
      <c r="H17" s="90">
        <v>99.999999999638391</v>
      </c>
    </row>
    <row r="18" spans="2:8" x14ac:dyDescent="0.25">
      <c r="B18" s="48" t="s">
        <v>18</v>
      </c>
      <c r="C18" s="120">
        <v>964459.43906</v>
      </c>
      <c r="D18" s="120">
        <v>257779.06596000001</v>
      </c>
      <c r="E18" s="120">
        <v>1222238.5049999999</v>
      </c>
      <c r="F18" s="85">
        <v>78.909266490503839</v>
      </c>
      <c r="G18" s="85">
        <v>21.090733511132512</v>
      </c>
      <c r="H18" s="90">
        <v>100.00000000163635</v>
      </c>
    </row>
    <row r="19" spans="2:8" x14ac:dyDescent="0.25">
      <c r="B19" s="48" t="s">
        <v>87</v>
      </c>
      <c r="C19" s="120">
        <v>18243.477761999999</v>
      </c>
      <c r="D19" s="120">
        <v>5113.1145488000002</v>
      </c>
      <c r="E19" s="120">
        <v>23356.592311</v>
      </c>
      <c r="F19" s="85">
        <v>78.108473698057679</v>
      </c>
      <c r="G19" s="85">
        <v>21.891526301086021</v>
      </c>
      <c r="H19" s="90">
        <v>99.999999999143697</v>
      </c>
    </row>
    <row r="20" spans="2:8" x14ac:dyDescent="0.25">
      <c r="B20" s="50" t="s">
        <v>8</v>
      </c>
      <c r="C20" s="84">
        <v>4480121.1926999995</v>
      </c>
      <c r="D20" s="84">
        <v>1490026.6691000001</v>
      </c>
      <c r="E20" s="84">
        <v>5970147.8617000002</v>
      </c>
      <c r="F20" s="90">
        <v>75.04204747492274</v>
      </c>
      <c r="G20" s="90">
        <v>24.957952526752241</v>
      </c>
      <c r="H20" s="90">
        <v>100.00000000167498</v>
      </c>
    </row>
    <row r="21" spans="2:8" x14ac:dyDescent="0.25">
      <c r="B21" s="20" t="s">
        <v>241</v>
      </c>
    </row>
  </sheetData>
  <mergeCells count="6">
    <mergeCell ref="B3:B4"/>
    <mergeCell ref="C4:E4"/>
    <mergeCell ref="F4:H4"/>
    <mergeCell ref="B13:B14"/>
    <mergeCell ref="C14:E14"/>
    <mergeCell ref="F14:H14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B2:H30"/>
  <sheetViews>
    <sheetView topLeftCell="A9" workbookViewId="0">
      <selection activeCell="B30" sqref="B30"/>
    </sheetView>
  </sheetViews>
  <sheetFormatPr defaultRowHeight="15" x14ac:dyDescent="0.25"/>
  <cols>
    <col min="2" max="2" width="12.85546875" bestFit="1" customWidth="1"/>
  </cols>
  <sheetData>
    <row r="2" spans="2:8" x14ac:dyDescent="0.25">
      <c r="B2" s="2" t="s">
        <v>243</v>
      </c>
    </row>
    <row r="3" spans="2:8" ht="25.5" x14ac:dyDescent="0.25">
      <c r="B3" s="413" t="s">
        <v>44</v>
      </c>
      <c r="C3" s="119" t="s">
        <v>194</v>
      </c>
      <c r="D3" s="119" t="s">
        <v>195</v>
      </c>
      <c r="E3" s="119" t="s">
        <v>8</v>
      </c>
      <c r="F3" s="119" t="s">
        <v>194</v>
      </c>
      <c r="G3" s="119" t="s">
        <v>195</v>
      </c>
      <c r="H3" s="119" t="s">
        <v>8</v>
      </c>
    </row>
    <row r="4" spans="2:8" x14ac:dyDescent="0.25">
      <c r="B4" s="415"/>
      <c r="C4" s="119" t="s">
        <v>48</v>
      </c>
      <c r="D4" s="119" t="s">
        <v>48</v>
      </c>
      <c r="E4" s="119" t="s">
        <v>48</v>
      </c>
      <c r="F4" s="119" t="s">
        <v>196</v>
      </c>
      <c r="G4" s="119" t="s">
        <v>196</v>
      </c>
      <c r="H4" s="119" t="s">
        <v>196</v>
      </c>
    </row>
    <row r="5" spans="2:8" x14ac:dyDescent="0.25">
      <c r="B5" s="48" t="s">
        <v>49</v>
      </c>
      <c r="C5" s="120">
        <v>396584.36943000002</v>
      </c>
      <c r="D5" s="120">
        <v>91011.831814000005</v>
      </c>
      <c r="E5" s="120">
        <v>487596.20124000002</v>
      </c>
      <c r="F5" s="85">
        <v>81.334589650504071</v>
      </c>
      <c r="G5" s="85">
        <v>18.665410350316289</v>
      </c>
      <c r="H5" s="90">
        <v>100</v>
      </c>
    </row>
    <row r="6" spans="2:8" x14ac:dyDescent="0.25">
      <c r="B6" s="48" t="s">
        <v>50</v>
      </c>
      <c r="C6" s="120">
        <v>415367.20173999999</v>
      </c>
      <c r="D6" s="120">
        <v>208433.94854000001</v>
      </c>
      <c r="E6" s="120">
        <v>623801.15027999994</v>
      </c>
      <c r="F6" s="85">
        <v>66.586475762918667</v>
      </c>
      <c r="G6" s="85">
        <v>33.413524237081347</v>
      </c>
      <c r="H6" s="90">
        <v>100</v>
      </c>
    </row>
    <row r="7" spans="2:8" x14ac:dyDescent="0.25">
      <c r="B7" s="48" t="s">
        <v>51</v>
      </c>
      <c r="C7" s="120">
        <v>60662.697259</v>
      </c>
      <c r="D7" s="120">
        <v>34794.314804000001</v>
      </c>
      <c r="E7" s="120">
        <v>95457.012063000002</v>
      </c>
      <c r="F7" s="85">
        <v>63.549754960865165</v>
      </c>
      <c r="G7" s="85">
        <v>36.450245039134835</v>
      </c>
      <c r="H7" s="90">
        <v>100</v>
      </c>
    </row>
    <row r="8" spans="2:8" x14ac:dyDescent="0.25">
      <c r="B8" s="48" t="s">
        <v>52</v>
      </c>
      <c r="C8" s="120">
        <v>140308.50701999999</v>
      </c>
      <c r="D8" s="120">
        <v>80563.935148999997</v>
      </c>
      <c r="E8" s="120">
        <v>220872.44216999999</v>
      </c>
      <c r="F8" s="85">
        <v>63.524677701534195</v>
      </c>
      <c r="G8" s="85">
        <v>36.475322298013054</v>
      </c>
      <c r="H8" s="90">
        <v>100</v>
      </c>
    </row>
    <row r="9" spans="2:8" x14ac:dyDescent="0.25">
      <c r="B9" s="48" t="s">
        <v>53</v>
      </c>
      <c r="C9" s="120">
        <v>522149.75251999998</v>
      </c>
      <c r="D9" s="120">
        <v>235550.57180000001</v>
      </c>
      <c r="E9" s="120">
        <v>757700.32432999997</v>
      </c>
      <c r="F9" s="85">
        <v>68.912436190615765</v>
      </c>
      <c r="G9" s="85">
        <v>31.087563808064445</v>
      </c>
      <c r="H9" s="90">
        <v>100</v>
      </c>
    </row>
    <row r="10" spans="2:8" x14ac:dyDescent="0.25">
      <c r="B10" s="48" t="s">
        <v>54</v>
      </c>
      <c r="C10" s="120">
        <v>187213.63991999999</v>
      </c>
      <c r="D10" s="120">
        <v>98256.647444000002</v>
      </c>
      <c r="E10" s="120">
        <v>285470.28736000002</v>
      </c>
      <c r="F10" s="85">
        <v>65.580779580016028</v>
      </c>
      <c r="G10" s="85">
        <v>34.419220421385155</v>
      </c>
      <c r="H10" s="90">
        <v>100</v>
      </c>
    </row>
    <row r="11" spans="2:8" x14ac:dyDescent="0.25">
      <c r="B11" s="48" t="s">
        <v>55</v>
      </c>
      <c r="C11" s="120">
        <v>624612.78069000004</v>
      </c>
      <c r="D11" s="120">
        <v>175990.48968</v>
      </c>
      <c r="E11" s="120">
        <v>800603.27037000004</v>
      </c>
      <c r="F11" s="85">
        <v>78.017765328554589</v>
      </c>
      <c r="G11" s="85">
        <v>21.982234671445411</v>
      </c>
      <c r="H11" s="90">
        <v>100</v>
      </c>
    </row>
    <row r="12" spans="2:8" x14ac:dyDescent="0.25">
      <c r="B12" s="48" t="s">
        <v>56</v>
      </c>
      <c r="C12" s="120">
        <v>201650.70009999999</v>
      </c>
      <c r="D12" s="120">
        <v>75867.394876999999</v>
      </c>
      <c r="E12" s="120">
        <v>277518.09496999998</v>
      </c>
      <c r="F12" s="85">
        <v>72.66218086492654</v>
      </c>
      <c r="G12" s="85">
        <v>27.337819137595819</v>
      </c>
      <c r="H12" s="90">
        <v>100</v>
      </c>
    </row>
    <row r="13" spans="2:8" x14ac:dyDescent="0.25">
      <c r="B13" s="48" t="s">
        <v>57</v>
      </c>
      <c r="C13" s="120">
        <v>357439.87995999999</v>
      </c>
      <c r="D13" s="120">
        <v>102524.42147</v>
      </c>
      <c r="E13" s="120">
        <v>459964.30142999999</v>
      </c>
      <c r="F13" s="85">
        <v>77.710352487952207</v>
      </c>
      <c r="G13" s="85">
        <v>22.289647512047793</v>
      </c>
      <c r="H13" s="90">
        <v>100</v>
      </c>
    </row>
    <row r="14" spans="2:8" x14ac:dyDescent="0.25">
      <c r="B14" s="50" t="s">
        <v>8</v>
      </c>
      <c r="C14" s="84">
        <v>2905989.5285999998</v>
      </c>
      <c r="D14" s="84">
        <v>1102993.5556000001</v>
      </c>
      <c r="E14" s="84">
        <v>4008983.0841999999</v>
      </c>
      <c r="F14" s="90">
        <v>72.486949123156393</v>
      </c>
      <c r="G14" s="90">
        <v>27.513050876843607</v>
      </c>
      <c r="H14" s="90">
        <v>100</v>
      </c>
    </row>
    <row r="15" spans="2:8" x14ac:dyDescent="0.25">
      <c r="B15" s="20" t="s">
        <v>240</v>
      </c>
    </row>
    <row r="17" spans="2:8" x14ac:dyDescent="0.25">
      <c r="B17" s="2" t="s">
        <v>244</v>
      </c>
    </row>
    <row r="18" spans="2:8" ht="25.5" x14ac:dyDescent="0.25">
      <c r="B18" s="408" t="s">
        <v>44</v>
      </c>
      <c r="C18" s="119" t="s">
        <v>194</v>
      </c>
      <c r="D18" s="119" t="s">
        <v>195</v>
      </c>
      <c r="E18" s="119" t="s">
        <v>8</v>
      </c>
      <c r="F18" s="119" t="s">
        <v>194</v>
      </c>
      <c r="G18" s="119" t="s">
        <v>195</v>
      </c>
      <c r="H18" s="119" t="s">
        <v>8</v>
      </c>
    </row>
    <row r="19" spans="2:8" x14ac:dyDescent="0.25">
      <c r="B19" s="409"/>
      <c r="C19" s="410" t="s">
        <v>48</v>
      </c>
      <c r="D19" s="411"/>
      <c r="E19" s="412"/>
      <c r="F19" s="410" t="s">
        <v>41</v>
      </c>
      <c r="G19" s="411"/>
      <c r="H19" s="412"/>
    </row>
    <row r="20" spans="2:8" x14ac:dyDescent="0.25">
      <c r="B20" s="48" t="s">
        <v>49</v>
      </c>
      <c r="C20" s="120">
        <v>615669.69969000004</v>
      </c>
      <c r="D20" s="120">
        <v>158615.11770999999</v>
      </c>
      <c r="E20" s="120">
        <v>774284.81740000006</v>
      </c>
      <c r="F20" s="85">
        <v>79.51462896526634</v>
      </c>
      <c r="G20" s="85">
        <v>20.485371034733657</v>
      </c>
      <c r="H20" s="90">
        <v>100</v>
      </c>
    </row>
    <row r="21" spans="2:8" x14ac:dyDescent="0.25">
      <c r="B21" s="48" t="s">
        <v>50</v>
      </c>
      <c r="C21" s="120">
        <v>600895.59097999998</v>
      </c>
      <c r="D21" s="120">
        <v>278090.57517999999</v>
      </c>
      <c r="E21" s="120">
        <v>878986.16616000002</v>
      </c>
      <c r="F21" s="85">
        <v>68.362349046414934</v>
      </c>
      <c r="G21" s="85">
        <v>31.637650953585055</v>
      </c>
      <c r="H21" s="90">
        <v>99.999999999999986</v>
      </c>
    </row>
    <row r="22" spans="2:8" x14ac:dyDescent="0.25">
      <c r="B22" s="48" t="s">
        <v>51</v>
      </c>
      <c r="C22" s="120">
        <v>93432.374110999997</v>
      </c>
      <c r="D22" s="120">
        <v>42882.209192000002</v>
      </c>
      <c r="E22" s="120">
        <v>136314.5833</v>
      </c>
      <c r="F22" s="85">
        <v>68.541730348377186</v>
      </c>
      <c r="G22" s="85">
        <v>31.458269653823606</v>
      </c>
      <c r="H22" s="90">
        <v>100.00000000220079</v>
      </c>
    </row>
    <row r="23" spans="2:8" x14ac:dyDescent="0.25">
      <c r="B23" s="48" t="s">
        <v>52</v>
      </c>
      <c r="C23" s="120">
        <v>213280.46687999999</v>
      </c>
      <c r="D23" s="120">
        <v>98007.822658000005</v>
      </c>
      <c r="E23" s="120">
        <v>311288.28954000003</v>
      </c>
      <c r="F23" s="85">
        <v>68.515416109989516</v>
      </c>
      <c r="G23" s="85">
        <v>31.484583889367983</v>
      </c>
      <c r="H23" s="90">
        <v>99.999999999357499</v>
      </c>
    </row>
    <row r="24" spans="2:8" x14ac:dyDescent="0.25">
      <c r="B24" s="48" t="s">
        <v>242</v>
      </c>
      <c r="C24" s="120">
        <v>877518.20658</v>
      </c>
      <c r="D24" s="120">
        <v>300226.13371999998</v>
      </c>
      <c r="E24" s="120">
        <v>1177744.3403</v>
      </c>
      <c r="F24" s="85">
        <v>74.508378138881554</v>
      </c>
      <c r="G24" s="85">
        <v>25.491621861118439</v>
      </c>
      <c r="H24" s="90">
        <v>100</v>
      </c>
    </row>
    <row r="25" spans="2:8" x14ac:dyDescent="0.25">
      <c r="B25" s="48" t="s">
        <v>54</v>
      </c>
      <c r="C25" s="120">
        <v>258393.45647999999</v>
      </c>
      <c r="D25" s="120">
        <v>106550.56284</v>
      </c>
      <c r="E25" s="120">
        <v>364944.01932000002</v>
      </c>
      <c r="F25" s="85">
        <v>70.803587071097738</v>
      </c>
      <c r="G25" s="85">
        <v>29.196412928902248</v>
      </c>
      <c r="H25" s="90">
        <v>99.999999999999986</v>
      </c>
    </row>
    <row r="26" spans="2:8" x14ac:dyDescent="0.25">
      <c r="B26" s="48" t="s">
        <v>55</v>
      </c>
      <c r="C26" s="120">
        <v>972647.54417999997</v>
      </c>
      <c r="D26" s="120">
        <v>271716.57999</v>
      </c>
      <c r="E26" s="120">
        <v>1244364.1242</v>
      </c>
      <c r="F26" s="85">
        <v>78.164222614929031</v>
      </c>
      <c r="G26" s="85">
        <v>21.835777382660098</v>
      </c>
      <c r="H26" s="90">
        <v>99.999999997589128</v>
      </c>
    </row>
    <row r="27" spans="2:8" x14ac:dyDescent="0.25">
      <c r="B27" s="48" t="s">
        <v>56</v>
      </c>
      <c r="C27" s="120">
        <v>319275.61301999999</v>
      </c>
      <c r="D27" s="120">
        <v>95568.451428</v>
      </c>
      <c r="E27" s="120">
        <v>414844.06445000001</v>
      </c>
      <c r="F27" s="85">
        <v>76.962801298192701</v>
      </c>
      <c r="G27" s="85">
        <v>23.037198701325181</v>
      </c>
      <c r="H27" s="90">
        <v>99.999999999517883</v>
      </c>
    </row>
    <row r="28" spans="2:8" x14ac:dyDescent="0.25">
      <c r="B28" s="48" t="s">
        <v>57</v>
      </c>
      <c r="C28" s="120">
        <v>529008.24074000004</v>
      </c>
      <c r="D28" s="120">
        <v>138369.21638</v>
      </c>
      <c r="E28" s="120">
        <v>667377.45712000004</v>
      </c>
      <c r="F28" s="85">
        <v>79.266723065966545</v>
      </c>
      <c r="G28" s="85">
        <v>20.733276934033455</v>
      </c>
      <c r="H28" s="90">
        <v>100</v>
      </c>
    </row>
    <row r="29" spans="2:8" x14ac:dyDescent="0.25">
      <c r="B29" s="50" t="s">
        <v>8</v>
      </c>
      <c r="C29" s="84">
        <v>4480121.1926999995</v>
      </c>
      <c r="D29" s="84">
        <v>1490026.6691000001</v>
      </c>
      <c r="E29" s="84">
        <v>5970147.8617000002</v>
      </c>
      <c r="F29" s="90">
        <v>75.04204747492274</v>
      </c>
      <c r="G29" s="90">
        <v>24.957952526752241</v>
      </c>
      <c r="H29" s="90">
        <v>100.00000000167498</v>
      </c>
    </row>
    <row r="30" spans="2:8" x14ac:dyDescent="0.25">
      <c r="B30" s="20" t="s">
        <v>241</v>
      </c>
    </row>
  </sheetData>
  <mergeCells count="4">
    <mergeCell ref="B3:B4"/>
    <mergeCell ref="B18:B19"/>
    <mergeCell ref="C19:E19"/>
    <mergeCell ref="F19:H1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L17"/>
  <sheetViews>
    <sheetView workbookViewId="0">
      <selection activeCell="L12" sqref="L12:L16"/>
    </sheetView>
  </sheetViews>
  <sheetFormatPr defaultRowHeight="15" x14ac:dyDescent="0.25"/>
  <cols>
    <col min="2" max="2" width="15.28515625" customWidth="1"/>
  </cols>
  <sheetData>
    <row r="2" spans="2:12" x14ac:dyDescent="0.25">
      <c r="B2" s="2" t="s">
        <v>272</v>
      </c>
      <c r="C2" s="1"/>
      <c r="D2" s="1"/>
      <c r="E2" s="1"/>
      <c r="F2" s="1"/>
      <c r="G2" s="1"/>
      <c r="H2" s="1"/>
    </row>
    <row r="3" spans="2:12" x14ac:dyDescent="0.25">
      <c r="B3" s="287" t="s">
        <v>136</v>
      </c>
      <c r="C3" s="289">
        <v>2002</v>
      </c>
      <c r="D3" s="290"/>
      <c r="E3" s="290"/>
      <c r="F3" s="290"/>
      <c r="G3" s="290"/>
      <c r="H3" s="291"/>
    </row>
    <row r="4" spans="2:12" x14ac:dyDescent="0.25">
      <c r="B4" s="296"/>
      <c r="C4" s="82" t="s">
        <v>0</v>
      </c>
      <c r="D4" s="82" t="s">
        <v>1</v>
      </c>
      <c r="E4" s="82" t="s">
        <v>8</v>
      </c>
      <c r="F4" s="82" t="s">
        <v>0</v>
      </c>
      <c r="G4" s="82" t="s">
        <v>1</v>
      </c>
      <c r="H4" s="82" t="s">
        <v>8</v>
      </c>
    </row>
    <row r="5" spans="2:12" x14ac:dyDescent="0.25">
      <c r="B5" s="288"/>
      <c r="C5" s="289" t="s">
        <v>267</v>
      </c>
      <c r="D5" s="290"/>
      <c r="E5" s="291"/>
      <c r="F5" s="289" t="s">
        <v>41</v>
      </c>
      <c r="G5" s="290"/>
      <c r="H5" s="291"/>
    </row>
    <row r="6" spans="2:12" x14ac:dyDescent="0.25">
      <c r="B6" s="48" t="s">
        <v>119</v>
      </c>
      <c r="C6" s="120">
        <v>924.79300000000001</v>
      </c>
      <c r="D6" s="120">
        <v>1470.7670000000001</v>
      </c>
      <c r="E6" s="84">
        <v>2395.56</v>
      </c>
      <c r="F6" s="85">
        <v>38.604459917514063</v>
      </c>
      <c r="G6" s="85">
        <v>61.395540082485937</v>
      </c>
      <c r="H6" s="90">
        <v>100</v>
      </c>
    </row>
    <row r="7" spans="2:12" x14ac:dyDescent="0.25">
      <c r="B7" s="48" t="s">
        <v>17</v>
      </c>
      <c r="C7" s="120">
        <v>109.07299999999999</v>
      </c>
      <c r="D7" s="120">
        <v>161.90700000000001</v>
      </c>
      <c r="E7" s="84">
        <v>270.98</v>
      </c>
      <c r="F7" s="85">
        <v>40.251310059783002</v>
      </c>
      <c r="G7" s="85">
        <v>59.748689940216991</v>
      </c>
      <c r="H7" s="90">
        <v>100</v>
      </c>
    </row>
    <row r="8" spans="2:12" x14ac:dyDescent="0.25">
      <c r="B8" s="48" t="s">
        <v>6</v>
      </c>
      <c r="C8" s="120">
        <v>41.146999999999998</v>
      </c>
      <c r="D8" s="120">
        <v>61.180999999999997</v>
      </c>
      <c r="E8" s="84">
        <v>102.328</v>
      </c>
      <c r="F8" s="85">
        <v>40.210890469861624</v>
      </c>
      <c r="G8" s="85">
        <v>59.789109530138376</v>
      </c>
      <c r="H8" s="90">
        <v>100</v>
      </c>
    </row>
    <row r="9" spans="2:12" x14ac:dyDescent="0.25">
      <c r="B9" s="48" t="s">
        <v>18</v>
      </c>
      <c r="C9" s="120">
        <v>359.97800000000001</v>
      </c>
      <c r="D9" s="120">
        <v>448.56200000000001</v>
      </c>
      <c r="E9" s="84">
        <v>808.54</v>
      </c>
      <c r="F9" s="85">
        <v>44.521977886066246</v>
      </c>
      <c r="G9" s="85">
        <v>55.478022113933754</v>
      </c>
      <c r="H9" s="90">
        <v>100</v>
      </c>
    </row>
    <row r="10" spans="2:12" x14ac:dyDescent="0.25">
      <c r="B10" s="50" t="s">
        <v>2</v>
      </c>
      <c r="C10" s="84">
        <v>1434.991</v>
      </c>
      <c r="D10" s="84">
        <v>2142.4169999999999</v>
      </c>
      <c r="E10" s="84">
        <v>3577.4079999999999</v>
      </c>
      <c r="F10" s="90">
        <v>40.112589897490025</v>
      </c>
      <c r="G10" s="90">
        <v>59.887410102509975</v>
      </c>
      <c r="H10" s="90">
        <v>100</v>
      </c>
    </row>
    <row r="11" spans="2:12" x14ac:dyDescent="0.25">
      <c r="B11" s="48"/>
      <c r="C11" s="292">
        <v>2025</v>
      </c>
      <c r="D11" s="293"/>
      <c r="E11" s="293"/>
      <c r="F11" s="293"/>
      <c r="G11" s="293"/>
      <c r="H11" s="294"/>
    </row>
    <row r="12" spans="2:12" x14ac:dyDescent="0.25">
      <c r="B12" s="48" t="s">
        <v>119</v>
      </c>
      <c r="C12" s="120">
        <v>1593.837</v>
      </c>
      <c r="D12" s="120">
        <v>2698.288</v>
      </c>
      <c r="E12" s="84">
        <v>4292.125</v>
      </c>
      <c r="F12" s="85">
        <v>37.133983749308328</v>
      </c>
      <c r="G12" s="85">
        <v>62.866016250691672</v>
      </c>
      <c r="H12" s="90">
        <v>100</v>
      </c>
      <c r="J12" s="84">
        <v>4292.125</v>
      </c>
      <c r="L12" s="147">
        <f>J12/$J$16*100</f>
        <v>64.982121353151186</v>
      </c>
    </row>
    <row r="13" spans="2:12" x14ac:dyDescent="0.25">
      <c r="B13" s="48" t="s">
        <v>17</v>
      </c>
      <c r="C13" s="120">
        <v>282.18799999999999</v>
      </c>
      <c r="D13" s="120">
        <v>408.637</v>
      </c>
      <c r="E13" s="84">
        <v>690.82500000000005</v>
      </c>
      <c r="F13" s="85">
        <v>40.847971628125791</v>
      </c>
      <c r="G13" s="85">
        <v>59.152028371874202</v>
      </c>
      <c r="H13" s="90">
        <v>100</v>
      </c>
      <c r="J13" s="84">
        <v>690.82500000000005</v>
      </c>
      <c r="L13" s="147">
        <f t="shared" ref="L13:L16" si="0">J13/$J$16*100</f>
        <v>10.458985696779724</v>
      </c>
    </row>
    <row r="14" spans="2:12" x14ac:dyDescent="0.25">
      <c r="B14" s="48" t="s">
        <v>6</v>
      </c>
      <c r="C14" s="120">
        <v>110.726</v>
      </c>
      <c r="D14" s="120">
        <v>156.40299999999999</v>
      </c>
      <c r="E14" s="84">
        <v>267.12900000000002</v>
      </c>
      <c r="F14" s="85">
        <v>41.450385394322595</v>
      </c>
      <c r="G14" s="85">
        <v>58.549614605677405</v>
      </c>
      <c r="H14" s="90">
        <v>100</v>
      </c>
      <c r="J14" s="84">
        <v>267.12900000000002</v>
      </c>
      <c r="L14" s="147">
        <f t="shared" si="0"/>
        <v>4.0442925345710865</v>
      </c>
    </row>
    <row r="15" spans="2:12" x14ac:dyDescent="0.25">
      <c r="B15" s="48" t="s">
        <v>18</v>
      </c>
      <c r="C15" s="120">
        <v>607.27</v>
      </c>
      <c r="D15" s="120">
        <v>747.73699999999997</v>
      </c>
      <c r="E15" s="84">
        <v>1355.0070000000001</v>
      </c>
      <c r="F15" s="85">
        <v>44.816742644133939</v>
      </c>
      <c r="G15" s="85">
        <v>55.183257355866054</v>
      </c>
      <c r="H15" s="90">
        <v>100</v>
      </c>
      <c r="J15" s="84">
        <v>1355.0070000000001</v>
      </c>
      <c r="L15" s="147">
        <f t="shared" si="0"/>
        <v>20.514600415497995</v>
      </c>
    </row>
    <row r="16" spans="2:12" x14ac:dyDescent="0.25">
      <c r="B16" s="50" t="s">
        <v>2</v>
      </c>
      <c r="C16" s="84">
        <v>2594.0210000000002</v>
      </c>
      <c r="D16" s="84">
        <v>4011.0650000000001</v>
      </c>
      <c r="E16" s="84">
        <v>6605.0860000000002</v>
      </c>
      <c r="F16" s="90">
        <v>39.273084407984996</v>
      </c>
      <c r="G16" s="90">
        <v>60.726915592014997</v>
      </c>
      <c r="H16" s="90">
        <v>100</v>
      </c>
      <c r="J16" s="84">
        <v>6605.0860000000002</v>
      </c>
      <c r="L16" s="147">
        <f t="shared" si="0"/>
        <v>100</v>
      </c>
    </row>
    <row r="17" spans="2:2" x14ac:dyDescent="0.25">
      <c r="B17" s="20" t="s">
        <v>64</v>
      </c>
    </row>
  </sheetData>
  <mergeCells count="5">
    <mergeCell ref="B3:B5"/>
    <mergeCell ref="C3:H3"/>
    <mergeCell ref="C5:E5"/>
    <mergeCell ref="F5:H5"/>
    <mergeCell ref="C11:H11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C2:K32"/>
  <sheetViews>
    <sheetView workbookViewId="0">
      <selection activeCell="O21" sqref="O20:O21"/>
    </sheetView>
  </sheetViews>
  <sheetFormatPr defaultColWidth="8.85546875" defaultRowHeight="12.75" x14ac:dyDescent="0.2"/>
  <cols>
    <col min="1" max="2" width="8.85546875" style="1"/>
    <col min="3" max="3" width="19.42578125" style="1" customWidth="1"/>
    <col min="4" max="5" width="9.140625" style="1" bestFit="1" customWidth="1"/>
    <col min="6" max="6" width="11.140625" style="1" bestFit="1" customWidth="1"/>
    <col min="7" max="7" width="9.140625" style="1" bestFit="1" customWidth="1"/>
    <col min="8" max="11" width="9" style="1" bestFit="1" customWidth="1"/>
    <col min="12" max="16384" width="8.85546875" style="1"/>
  </cols>
  <sheetData>
    <row r="2" spans="3:11" x14ac:dyDescent="0.2">
      <c r="C2" s="2" t="s">
        <v>252</v>
      </c>
    </row>
    <row r="3" spans="3:11" ht="25.5" x14ac:dyDescent="0.2">
      <c r="C3" s="408" t="s">
        <v>197</v>
      </c>
      <c r="D3" s="119" t="s">
        <v>182</v>
      </c>
      <c r="E3" s="119" t="s">
        <v>181</v>
      </c>
      <c r="F3" s="119" t="s">
        <v>245</v>
      </c>
      <c r="G3" s="119" t="s">
        <v>8</v>
      </c>
    </row>
    <row r="4" spans="3:11" ht="14.45" customHeight="1" x14ac:dyDescent="0.2">
      <c r="C4" s="409"/>
      <c r="D4" s="410" t="s">
        <v>48</v>
      </c>
      <c r="E4" s="411"/>
      <c r="F4" s="411"/>
      <c r="G4" s="412"/>
    </row>
    <row r="5" spans="3:11" x14ac:dyDescent="0.2">
      <c r="C5" s="48" t="s">
        <v>198</v>
      </c>
      <c r="D5" s="120">
        <v>2118738</v>
      </c>
      <c r="E5" s="120">
        <v>3842018</v>
      </c>
      <c r="F5" s="120">
        <v>13154</v>
      </c>
      <c r="G5" s="84">
        <v>5973910</v>
      </c>
    </row>
    <row r="6" spans="3:11" x14ac:dyDescent="0.2">
      <c r="C6" s="48" t="s">
        <v>246</v>
      </c>
      <c r="D6" s="120">
        <v>237135</v>
      </c>
      <c r="E6" s="120">
        <v>5718316</v>
      </c>
      <c r="F6" s="120">
        <v>17799</v>
      </c>
      <c r="G6" s="84">
        <v>5973250</v>
      </c>
    </row>
    <row r="7" spans="3:11" x14ac:dyDescent="0.2">
      <c r="C7" s="48" t="s">
        <v>247</v>
      </c>
      <c r="D7" s="120">
        <v>573538</v>
      </c>
      <c r="E7" s="120">
        <v>5383346</v>
      </c>
      <c r="F7" s="120">
        <v>16404</v>
      </c>
      <c r="G7" s="84">
        <v>5973289</v>
      </c>
    </row>
    <row r="8" spans="3:11" x14ac:dyDescent="0.2">
      <c r="C8" s="48" t="s">
        <v>248</v>
      </c>
      <c r="D8" s="120">
        <v>110004</v>
      </c>
      <c r="E8" s="120">
        <v>5399027</v>
      </c>
      <c r="F8" s="120">
        <v>15352</v>
      </c>
      <c r="G8" s="84">
        <v>5524383</v>
      </c>
    </row>
    <row r="9" spans="3:11" x14ac:dyDescent="0.2">
      <c r="C9" s="48" t="s">
        <v>249</v>
      </c>
      <c r="D9" s="120">
        <v>97635</v>
      </c>
      <c r="E9" s="120">
        <v>5408593</v>
      </c>
      <c r="F9" s="120">
        <v>17723</v>
      </c>
      <c r="G9" s="84">
        <v>5523951</v>
      </c>
    </row>
    <row r="10" spans="3:11" x14ac:dyDescent="0.2">
      <c r="C10" s="48" t="s">
        <v>250</v>
      </c>
      <c r="D10" s="120">
        <v>105202</v>
      </c>
      <c r="E10" s="120">
        <v>5839024</v>
      </c>
      <c r="F10" s="120">
        <v>29211</v>
      </c>
      <c r="G10" s="84">
        <v>5973437</v>
      </c>
    </row>
    <row r="11" spans="3:11" ht="14.45" customHeight="1" x14ac:dyDescent="0.2">
      <c r="C11" s="48"/>
      <c r="D11" s="417" t="s">
        <v>41</v>
      </c>
      <c r="E11" s="418"/>
      <c r="F11" s="418"/>
      <c r="G11" s="419"/>
      <c r="H11" s="134"/>
      <c r="I11" s="134"/>
      <c r="J11" s="134"/>
      <c r="K11" s="134"/>
    </row>
    <row r="12" spans="3:11" x14ac:dyDescent="0.2">
      <c r="C12" s="48" t="s">
        <v>198</v>
      </c>
      <c r="D12" s="85">
        <f t="shared" ref="D12:D17" si="0">D5/G5*100</f>
        <v>35.466520252230119</v>
      </c>
      <c r="E12" s="85">
        <f t="shared" ref="E12:E17" si="1">E5/G5*100</f>
        <v>64.313288951457253</v>
      </c>
      <c r="F12" s="85">
        <f t="shared" ref="F12:F17" si="2">F5/G5*100</f>
        <v>0.22019079631263277</v>
      </c>
      <c r="G12" s="90">
        <f>SUM(D12:F12)</f>
        <v>100</v>
      </c>
      <c r="H12" s="134"/>
      <c r="I12" s="134"/>
      <c r="J12" s="134"/>
      <c r="K12" s="134"/>
    </row>
    <row r="13" spans="3:11" x14ac:dyDescent="0.2">
      <c r="C13" s="48" t="s">
        <v>246</v>
      </c>
      <c r="D13" s="85">
        <f t="shared" si="0"/>
        <v>3.9699493575524212</v>
      </c>
      <c r="E13" s="85">
        <f t="shared" si="1"/>
        <v>95.732072155024483</v>
      </c>
      <c r="F13" s="85">
        <f t="shared" si="2"/>
        <v>0.29797848742309463</v>
      </c>
      <c r="G13" s="90">
        <f t="shared" ref="G13:G17" si="3">SUM(D13:F13)</f>
        <v>100</v>
      </c>
      <c r="H13" s="134"/>
      <c r="I13" s="134"/>
      <c r="J13" s="134"/>
      <c r="K13" s="134"/>
    </row>
    <row r="14" spans="3:11" x14ac:dyDescent="0.2">
      <c r="C14" s="48" t="s">
        <v>247</v>
      </c>
      <c r="D14" s="85">
        <f t="shared" si="0"/>
        <v>9.6017118877054166</v>
      </c>
      <c r="E14" s="85">
        <f t="shared" si="1"/>
        <v>90.123648797170191</v>
      </c>
      <c r="F14" s="85">
        <f t="shared" si="2"/>
        <v>0.2746225739287016</v>
      </c>
      <c r="G14" s="90">
        <f t="shared" si="3"/>
        <v>99.999983258804306</v>
      </c>
      <c r="H14" s="134"/>
      <c r="I14" s="134"/>
      <c r="J14" s="134"/>
      <c r="K14" s="134"/>
    </row>
    <row r="15" spans="3:11" x14ac:dyDescent="0.2">
      <c r="C15" s="48" t="s">
        <v>248</v>
      </c>
      <c r="D15" s="85">
        <f t="shared" si="0"/>
        <v>1.9912449951424438</v>
      </c>
      <c r="E15" s="85">
        <f t="shared" si="1"/>
        <v>97.730859717727753</v>
      </c>
      <c r="F15" s="85">
        <f t="shared" si="2"/>
        <v>0.27789528712980255</v>
      </c>
      <c r="G15" s="90">
        <f t="shared" si="3"/>
        <v>100</v>
      </c>
      <c r="H15" s="134"/>
      <c r="I15" s="134"/>
      <c r="J15" s="134"/>
      <c r="K15" s="134"/>
    </row>
    <row r="16" spans="3:11" x14ac:dyDescent="0.2">
      <c r="C16" s="48" t="s">
        <v>249</v>
      </c>
      <c r="D16" s="85">
        <f t="shared" si="0"/>
        <v>1.76748490346855</v>
      </c>
      <c r="E16" s="85">
        <f t="shared" si="1"/>
        <v>97.911675900093968</v>
      </c>
      <c r="F16" s="85">
        <f t="shared" si="2"/>
        <v>0.32083919643747744</v>
      </c>
      <c r="G16" s="90">
        <f t="shared" si="3"/>
        <v>100</v>
      </c>
      <c r="H16" s="134"/>
      <c r="I16" s="134"/>
      <c r="J16" s="134"/>
      <c r="K16" s="134"/>
    </row>
    <row r="17" spans="3:7" x14ac:dyDescent="0.2">
      <c r="C17" s="48" t="s">
        <v>250</v>
      </c>
      <c r="D17" s="85">
        <f t="shared" si="0"/>
        <v>1.761163631590992</v>
      </c>
      <c r="E17" s="85">
        <f t="shared" si="1"/>
        <v>97.749821417719815</v>
      </c>
      <c r="F17" s="85">
        <f t="shared" si="2"/>
        <v>0.48901495068919287</v>
      </c>
      <c r="G17" s="90">
        <f t="shared" si="3"/>
        <v>100</v>
      </c>
    </row>
    <row r="18" spans="3:7" x14ac:dyDescent="0.2">
      <c r="C18" s="20" t="s">
        <v>240</v>
      </c>
      <c r="D18" s="134"/>
      <c r="E18" s="134"/>
      <c r="F18" s="134"/>
      <c r="G18" s="124"/>
    </row>
    <row r="19" spans="3:7" x14ac:dyDescent="0.2">
      <c r="D19" s="134"/>
      <c r="E19" s="134"/>
      <c r="F19" s="134"/>
      <c r="G19" s="124"/>
    </row>
    <row r="20" spans="3:7" x14ac:dyDescent="0.2">
      <c r="C20" s="2" t="s">
        <v>251</v>
      </c>
    </row>
    <row r="21" spans="3:7" ht="25.5" x14ac:dyDescent="0.2">
      <c r="C21" s="421" t="s">
        <v>197</v>
      </c>
      <c r="D21" s="119" t="s">
        <v>182</v>
      </c>
      <c r="E21" s="119" t="s">
        <v>181</v>
      </c>
      <c r="F21" s="119" t="s">
        <v>245</v>
      </c>
      <c r="G21" s="119" t="s">
        <v>8</v>
      </c>
    </row>
    <row r="22" spans="3:7" x14ac:dyDescent="0.2">
      <c r="C22" s="421"/>
      <c r="D22" s="416" t="s">
        <v>48</v>
      </c>
      <c r="E22" s="416"/>
      <c r="F22" s="416"/>
      <c r="G22" s="416"/>
    </row>
    <row r="23" spans="3:7" x14ac:dyDescent="0.2">
      <c r="C23" s="48" t="s">
        <v>198</v>
      </c>
      <c r="D23" s="120">
        <v>1504745</v>
      </c>
      <c r="E23" s="120">
        <v>2425380</v>
      </c>
      <c r="F23" s="120">
        <v>7203</v>
      </c>
      <c r="G23" s="84">
        <v>3937327</v>
      </c>
    </row>
    <row r="24" spans="3:7" x14ac:dyDescent="0.2">
      <c r="C24" s="48" t="s">
        <v>199</v>
      </c>
      <c r="D24" s="120">
        <v>185867</v>
      </c>
      <c r="E24" s="120">
        <v>3730824</v>
      </c>
      <c r="F24" s="120">
        <v>7569</v>
      </c>
      <c r="G24" s="84">
        <v>3924259</v>
      </c>
    </row>
    <row r="25" spans="3:7" x14ac:dyDescent="0.2">
      <c r="C25" s="48" t="s">
        <v>200</v>
      </c>
      <c r="D25" s="120">
        <v>412239</v>
      </c>
      <c r="E25" s="120">
        <v>3495821</v>
      </c>
      <c r="F25" s="120">
        <v>6509</v>
      </c>
      <c r="G25" s="84">
        <v>3914569</v>
      </c>
    </row>
    <row r="26" spans="3:7" x14ac:dyDescent="0.2">
      <c r="C26" s="48" t="s">
        <v>201</v>
      </c>
      <c r="D26" s="120">
        <v>135990</v>
      </c>
      <c r="E26" s="120">
        <v>3776222</v>
      </c>
      <c r="F26" s="120">
        <v>5988</v>
      </c>
      <c r="G26" s="84">
        <v>3918199</v>
      </c>
    </row>
    <row r="27" spans="3:7" x14ac:dyDescent="0.2">
      <c r="C27" s="48"/>
      <c r="D27" s="420" t="s">
        <v>41</v>
      </c>
      <c r="E27" s="420"/>
      <c r="F27" s="420"/>
      <c r="G27" s="420"/>
    </row>
    <row r="28" spans="3:7" x14ac:dyDescent="0.2">
      <c r="C28" s="48" t="s">
        <v>198</v>
      </c>
      <c r="D28" s="85">
        <f>D23/G23*100</f>
        <v>38.217425171950417</v>
      </c>
      <c r="E28" s="85">
        <f>E23/G23*100</f>
        <v>61.599658854852549</v>
      </c>
      <c r="F28" s="85">
        <f>F23/G23*100</f>
        <v>0.18294137113833828</v>
      </c>
      <c r="G28" s="90">
        <f>SUM(D28:F28)</f>
        <v>100.00002539794131</v>
      </c>
    </row>
    <row r="29" spans="3:7" x14ac:dyDescent="0.2">
      <c r="C29" s="48" t="s">
        <v>199</v>
      </c>
      <c r="D29" s="85">
        <f>D24/G24*100</f>
        <v>4.7363591444907174</v>
      </c>
      <c r="E29" s="85">
        <f>E24/G24*100</f>
        <v>95.070789160450417</v>
      </c>
      <c r="F29" s="85">
        <f>F24/G24*100</f>
        <v>0.19287717757670939</v>
      </c>
      <c r="G29" s="90">
        <f>SUM(D29:F29)</f>
        <v>100.00002548251784</v>
      </c>
    </row>
    <row r="30" spans="3:7" x14ac:dyDescent="0.2">
      <c r="C30" s="48" t="s">
        <v>200</v>
      </c>
      <c r="D30" s="85">
        <f>D25/G25*100</f>
        <v>10.53089114025069</v>
      </c>
      <c r="E30" s="85">
        <f>E25/G25*100</f>
        <v>89.302832572372594</v>
      </c>
      <c r="F30" s="85">
        <f>F25/G25*100</f>
        <v>0.16627628737672015</v>
      </c>
      <c r="G30" s="90">
        <f>SUM(D30:F30)</f>
        <v>100</v>
      </c>
    </row>
    <row r="31" spans="3:7" x14ac:dyDescent="0.2">
      <c r="C31" s="48" t="s">
        <v>201</v>
      </c>
      <c r="D31" s="85">
        <f>D26/G26*100</f>
        <v>3.4707272397343782</v>
      </c>
      <c r="E31" s="85">
        <f>E26/G26*100</f>
        <v>96.376472966278641</v>
      </c>
      <c r="F31" s="85">
        <f>F26/G26*100</f>
        <v>0.15282531591682813</v>
      </c>
      <c r="G31" s="90">
        <f>SUM(D31:F31)</f>
        <v>100.00002552192984</v>
      </c>
    </row>
    <row r="32" spans="3:7" x14ac:dyDescent="0.2">
      <c r="C32" s="20" t="s">
        <v>241</v>
      </c>
    </row>
  </sheetData>
  <mergeCells count="6">
    <mergeCell ref="D11:G11"/>
    <mergeCell ref="C3:C4"/>
    <mergeCell ref="D4:G4"/>
    <mergeCell ref="D27:G27"/>
    <mergeCell ref="C21:C22"/>
    <mergeCell ref="D22:G22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B2:L14"/>
  <sheetViews>
    <sheetView workbookViewId="0">
      <selection activeCell="G5" sqref="G5:H6"/>
    </sheetView>
  </sheetViews>
  <sheetFormatPr defaultColWidth="8.85546875" defaultRowHeight="15" x14ac:dyDescent="0.25"/>
  <cols>
    <col min="2" max="2" width="17.7109375" customWidth="1"/>
    <col min="3" max="3" width="10.140625" bestFit="1" customWidth="1"/>
    <col min="7" max="7" width="10.140625" bestFit="1" customWidth="1"/>
  </cols>
  <sheetData>
    <row r="2" spans="2:12" x14ac:dyDescent="0.25">
      <c r="B2" s="422" t="s">
        <v>280</v>
      </c>
      <c r="C2" s="422"/>
      <c r="D2" s="422"/>
      <c r="E2" s="422"/>
      <c r="F2" s="422"/>
      <c r="G2" s="422"/>
      <c r="H2" s="422"/>
      <c r="I2" s="422"/>
      <c r="J2" s="422"/>
      <c r="K2" s="422"/>
      <c r="L2" s="422"/>
    </row>
    <row r="3" spans="2:12" x14ac:dyDescent="0.25">
      <c r="B3" s="287" t="s">
        <v>44</v>
      </c>
      <c r="C3" s="423" t="s">
        <v>274</v>
      </c>
      <c r="D3" s="424"/>
      <c r="E3" s="423" t="s">
        <v>275</v>
      </c>
      <c r="F3" s="424"/>
      <c r="G3" s="423" t="s">
        <v>8</v>
      </c>
      <c r="H3" s="424"/>
      <c r="I3" s="1"/>
      <c r="J3" s="1"/>
      <c r="K3" s="1"/>
      <c r="L3" s="1"/>
    </row>
    <row r="4" spans="2:12" x14ac:dyDescent="0.25">
      <c r="B4" s="288"/>
      <c r="C4" s="82" t="s">
        <v>48</v>
      </c>
      <c r="D4" s="171" t="s">
        <v>41</v>
      </c>
      <c r="E4" s="82" t="s">
        <v>48</v>
      </c>
      <c r="F4" s="171" t="s">
        <v>41</v>
      </c>
      <c r="G4" s="82" t="s">
        <v>48</v>
      </c>
      <c r="H4" s="171" t="s">
        <v>41</v>
      </c>
      <c r="I4" s="1"/>
      <c r="J4" s="1"/>
      <c r="K4" s="1"/>
      <c r="L4" s="1"/>
    </row>
    <row r="5" spans="2:12" x14ac:dyDescent="0.25">
      <c r="B5" s="177" t="s">
        <v>276</v>
      </c>
      <c r="C5" s="104">
        <v>732674</v>
      </c>
      <c r="D5" s="173">
        <v>83.533185810187206</v>
      </c>
      <c r="E5" s="104">
        <v>144431.29999999999</v>
      </c>
      <c r="F5" s="173">
        <v>16.466814189812784</v>
      </c>
      <c r="G5" s="84">
        <v>877105.3</v>
      </c>
      <c r="H5" s="90">
        <f t="shared" ref="H5" si="0">+D5+F5</f>
        <v>99.999999999999986</v>
      </c>
      <c r="I5" s="1"/>
      <c r="J5" s="1"/>
      <c r="K5" s="1"/>
      <c r="L5" s="1"/>
    </row>
    <row r="6" spans="2:12" x14ac:dyDescent="0.25">
      <c r="B6" s="48" t="s">
        <v>277</v>
      </c>
      <c r="C6" s="104">
        <v>4745409</v>
      </c>
      <c r="D6" s="173">
        <v>81.985452594119224</v>
      </c>
      <c r="E6" s="104">
        <v>1042702</v>
      </c>
      <c r="F6" s="173">
        <v>18.01454740588078</v>
      </c>
      <c r="G6" s="84">
        <v>5788111</v>
      </c>
      <c r="H6" s="90">
        <v>100</v>
      </c>
      <c r="I6" s="1"/>
      <c r="J6" s="1"/>
      <c r="K6" s="1"/>
      <c r="L6" s="1"/>
    </row>
    <row r="7" spans="2:12" x14ac:dyDescent="0.25">
      <c r="B7" s="20" t="s">
        <v>282</v>
      </c>
    </row>
    <row r="9" spans="2:12" x14ac:dyDescent="0.25">
      <c r="B9" s="422" t="s">
        <v>281</v>
      </c>
      <c r="C9" s="422"/>
      <c r="D9" s="422"/>
      <c r="E9" s="422"/>
      <c r="F9" s="422"/>
      <c r="G9" s="422"/>
      <c r="H9" s="422"/>
      <c r="I9" s="422"/>
      <c r="J9" s="422"/>
      <c r="K9" s="422"/>
      <c r="L9" s="422"/>
    </row>
    <row r="10" spans="2:12" x14ac:dyDescent="0.25">
      <c r="B10" s="287" t="s">
        <v>44</v>
      </c>
      <c r="C10" s="423" t="s">
        <v>274</v>
      </c>
      <c r="D10" s="424"/>
      <c r="E10" s="423" t="s">
        <v>275</v>
      </c>
      <c r="F10" s="424"/>
      <c r="G10" s="423" t="s">
        <v>8</v>
      </c>
      <c r="H10" s="424"/>
    </row>
    <row r="11" spans="2:12" x14ac:dyDescent="0.25">
      <c r="B11" s="288"/>
      <c r="C11" s="82" t="s">
        <v>48</v>
      </c>
      <c r="D11" s="171" t="s">
        <v>41</v>
      </c>
      <c r="E11" s="82" t="s">
        <v>48</v>
      </c>
      <c r="F11" s="171" t="s">
        <v>41</v>
      </c>
      <c r="G11" s="82" t="s">
        <v>48</v>
      </c>
      <c r="H11" s="171" t="s">
        <v>41</v>
      </c>
    </row>
    <row r="12" spans="2:12" x14ac:dyDescent="0.25">
      <c r="B12" s="177" t="s">
        <v>276</v>
      </c>
      <c r="C12" s="104">
        <v>1719807</v>
      </c>
      <c r="D12" s="173">
        <v>88.693730470040293</v>
      </c>
      <c r="E12" s="104">
        <v>219233.1</v>
      </c>
      <c r="F12" s="173">
        <v>11.306269529959694</v>
      </c>
      <c r="G12" s="84">
        <v>1939128.7937304701</v>
      </c>
      <c r="H12" s="175">
        <v>99.999999999999986</v>
      </c>
    </row>
    <row r="13" spans="2:12" x14ac:dyDescent="0.25">
      <c r="B13" s="48" t="s">
        <v>277</v>
      </c>
      <c r="C13" s="104">
        <v>11712321</v>
      </c>
      <c r="D13" s="173">
        <v>86.497901419909212</v>
      </c>
      <c r="E13" s="104">
        <v>1828263</v>
      </c>
      <c r="F13" s="173">
        <v>13.502098580090784</v>
      </c>
      <c r="G13" s="84">
        <v>13540584</v>
      </c>
      <c r="H13" s="90">
        <v>100</v>
      </c>
    </row>
    <row r="14" spans="2:12" x14ac:dyDescent="0.25">
      <c r="B14" s="20" t="s">
        <v>282</v>
      </c>
    </row>
  </sheetData>
  <mergeCells count="10">
    <mergeCell ref="B9:L9"/>
    <mergeCell ref="B10:B11"/>
    <mergeCell ref="C10:D10"/>
    <mergeCell ref="E10:F10"/>
    <mergeCell ref="G10:H10"/>
    <mergeCell ref="B2:L2"/>
    <mergeCell ref="B3:B4"/>
    <mergeCell ref="C3:D3"/>
    <mergeCell ref="E3:F3"/>
    <mergeCell ref="G3:H3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B3:F16"/>
  <sheetViews>
    <sheetView workbookViewId="0">
      <selection activeCell="G20" sqref="G20"/>
    </sheetView>
  </sheetViews>
  <sheetFormatPr defaultColWidth="8.85546875" defaultRowHeight="12.75" x14ac:dyDescent="0.2"/>
  <cols>
    <col min="1" max="16384" width="8.85546875" style="1"/>
  </cols>
  <sheetData>
    <row r="3" spans="2:6" x14ac:dyDescent="0.2">
      <c r="B3" s="2" t="s">
        <v>467</v>
      </c>
    </row>
    <row r="4" spans="2:6" x14ac:dyDescent="0.2">
      <c r="B4" s="287"/>
      <c r="C4" s="289">
        <v>2002</v>
      </c>
      <c r="D4" s="291"/>
      <c r="E4" s="289">
        <v>2024</v>
      </c>
      <c r="F4" s="291"/>
    </row>
    <row r="5" spans="2:6" x14ac:dyDescent="0.2">
      <c r="B5" s="288"/>
      <c r="C5" s="82" t="s">
        <v>338</v>
      </c>
      <c r="D5" s="82" t="s">
        <v>196</v>
      </c>
      <c r="E5" s="82" t="s">
        <v>338</v>
      </c>
      <c r="F5" s="82" t="s">
        <v>196</v>
      </c>
    </row>
    <row r="6" spans="2:6" x14ac:dyDescent="0.2">
      <c r="B6" s="48" t="s">
        <v>21</v>
      </c>
      <c r="C6" s="120">
        <v>3187.04</v>
      </c>
      <c r="D6" s="85">
        <v>11.7</v>
      </c>
      <c r="E6" s="120">
        <v>5216.616</v>
      </c>
      <c r="F6" s="85">
        <v>15.9</v>
      </c>
    </row>
    <row r="7" spans="2:6" x14ac:dyDescent="0.2">
      <c r="B7" s="48" t="s">
        <v>22</v>
      </c>
      <c r="C7" s="120">
        <v>3700.3</v>
      </c>
      <c r="D7" s="85">
        <v>13.8</v>
      </c>
      <c r="E7" s="120">
        <v>3957.8359999999998</v>
      </c>
      <c r="F7" s="85">
        <v>18.3</v>
      </c>
    </row>
    <row r="8" spans="2:6" x14ac:dyDescent="0.2">
      <c r="B8" s="48" t="s">
        <v>23</v>
      </c>
      <c r="C8" s="120">
        <v>638.06150000000002</v>
      </c>
      <c r="D8" s="85">
        <v>13.7</v>
      </c>
      <c r="E8" s="120">
        <v>856.25250000000005</v>
      </c>
      <c r="F8" s="85">
        <v>17</v>
      </c>
    </row>
    <row r="9" spans="2:6" x14ac:dyDescent="0.2">
      <c r="B9" s="48" t="s">
        <v>24</v>
      </c>
      <c r="C9" s="120">
        <v>1687.36</v>
      </c>
      <c r="D9" s="85">
        <v>13.1</v>
      </c>
      <c r="E9" s="120">
        <v>1987.3440000000001</v>
      </c>
      <c r="F9" s="85">
        <v>14.5</v>
      </c>
    </row>
    <row r="10" spans="2:6" x14ac:dyDescent="0.2">
      <c r="B10" s="48" t="s">
        <v>25</v>
      </c>
      <c r="C10" s="120">
        <v>5783.0609999999997</v>
      </c>
      <c r="D10" s="85">
        <v>12.3</v>
      </c>
      <c r="E10" s="120">
        <v>7783.665</v>
      </c>
      <c r="F10" s="85">
        <v>12.7</v>
      </c>
    </row>
    <row r="11" spans="2:6" x14ac:dyDescent="0.2">
      <c r="B11" s="48" t="s">
        <v>26</v>
      </c>
      <c r="C11" s="120">
        <v>1929.498</v>
      </c>
      <c r="D11" s="85">
        <v>12.2</v>
      </c>
      <c r="E11" s="120">
        <v>2833.12</v>
      </c>
      <c r="F11" s="85">
        <v>14</v>
      </c>
    </row>
    <row r="12" spans="2:6" x14ac:dyDescent="0.2">
      <c r="B12" s="48" t="s">
        <v>27</v>
      </c>
      <c r="C12" s="120">
        <v>6966.8689999999997</v>
      </c>
      <c r="D12" s="85">
        <v>11.2</v>
      </c>
      <c r="E12" s="120">
        <v>12139.87</v>
      </c>
      <c r="F12" s="85">
        <v>11.7</v>
      </c>
    </row>
    <row r="13" spans="2:6" x14ac:dyDescent="0.2">
      <c r="B13" s="48" t="s">
        <v>28</v>
      </c>
      <c r="C13" s="120">
        <v>2067.8780000000002</v>
      </c>
      <c r="D13" s="85">
        <v>11.1</v>
      </c>
      <c r="E13" s="120">
        <v>3256.9389999999999</v>
      </c>
      <c r="F13" s="85">
        <v>12.3</v>
      </c>
    </row>
    <row r="14" spans="2:6" x14ac:dyDescent="0.2">
      <c r="B14" s="48" t="s">
        <v>29</v>
      </c>
      <c r="C14" s="120">
        <v>2760.7809999999999</v>
      </c>
      <c r="D14" s="85">
        <v>11.3</v>
      </c>
      <c r="E14" s="120">
        <v>3834.6840000000002</v>
      </c>
      <c r="F14" s="85">
        <v>12.9</v>
      </c>
    </row>
    <row r="15" spans="2:6" x14ac:dyDescent="0.2">
      <c r="B15" s="50" t="s">
        <v>61</v>
      </c>
      <c r="C15" s="84">
        <f>SUM(C6:C14)</f>
        <v>28720.8485</v>
      </c>
      <c r="D15" s="90">
        <v>11.8</v>
      </c>
      <c r="E15" s="84">
        <f>SUM(E6:E14)</f>
        <v>41866.326500000003</v>
      </c>
      <c r="F15" s="90">
        <v>13.6</v>
      </c>
    </row>
    <row r="16" spans="2:6" x14ac:dyDescent="0.2">
      <c r="B16" s="20" t="s">
        <v>43</v>
      </c>
    </row>
  </sheetData>
  <mergeCells count="3">
    <mergeCell ref="B4:B5"/>
    <mergeCell ref="C4:D4"/>
    <mergeCell ref="E4:F4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B2:F17"/>
  <sheetViews>
    <sheetView workbookViewId="0">
      <selection activeCell="K23" sqref="K23"/>
    </sheetView>
  </sheetViews>
  <sheetFormatPr defaultColWidth="8.85546875" defaultRowHeight="12.75" x14ac:dyDescent="0.2"/>
  <cols>
    <col min="1" max="1" width="8.85546875" style="1"/>
    <col min="2" max="2" width="11.42578125" style="1" bestFit="1" customWidth="1"/>
    <col min="3" max="16384" width="8.85546875" style="1"/>
  </cols>
  <sheetData>
    <row r="2" spans="2:6" x14ac:dyDescent="0.2">
      <c r="B2" s="2" t="s">
        <v>466</v>
      </c>
    </row>
    <row r="3" spans="2:6" x14ac:dyDescent="0.2">
      <c r="B3" s="287"/>
      <c r="C3" s="289">
        <v>2002</v>
      </c>
      <c r="D3" s="291"/>
      <c r="E3" s="289">
        <v>2024</v>
      </c>
      <c r="F3" s="291"/>
    </row>
    <row r="4" spans="2:6" x14ac:dyDescent="0.2">
      <c r="B4" s="288"/>
      <c r="C4" s="82" t="s">
        <v>338</v>
      </c>
      <c r="D4" s="82" t="s">
        <v>196</v>
      </c>
      <c r="E4" s="82" t="s">
        <v>338</v>
      </c>
      <c r="F4" s="82" t="s">
        <v>196</v>
      </c>
    </row>
    <row r="5" spans="2:6" x14ac:dyDescent="0.2">
      <c r="B5" s="50" t="s">
        <v>61</v>
      </c>
      <c r="C5" s="84">
        <v>28720.8485</v>
      </c>
      <c r="D5" s="90">
        <v>11.8</v>
      </c>
      <c r="E5" s="84">
        <v>41866.326500000003</v>
      </c>
      <c r="F5" s="90">
        <v>13.6</v>
      </c>
    </row>
    <row r="6" spans="2:6" x14ac:dyDescent="0.2">
      <c r="B6" s="428"/>
      <c r="C6" s="429"/>
      <c r="D6" s="429"/>
      <c r="E6" s="429"/>
      <c r="F6" s="430"/>
    </row>
    <row r="7" spans="2:6" x14ac:dyDescent="0.2">
      <c r="B7" s="48" t="s">
        <v>0</v>
      </c>
      <c r="C7" s="120">
        <v>13806.22</v>
      </c>
      <c r="D7" s="85">
        <v>9.1999999999999993</v>
      </c>
      <c r="E7" s="120">
        <v>20716.740000000002</v>
      </c>
      <c r="F7" s="85">
        <v>11</v>
      </c>
    </row>
    <row r="8" spans="2:6" x14ac:dyDescent="0.2">
      <c r="B8" s="48" t="s">
        <v>1</v>
      </c>
      <c r="C8" s="120">
        <v>14914.63</v>
      </c>
      <c r="D8" s="85">
        <v>11.3</v>
      </c>
      <c r="E8" s="120">
        <v>21149.58</v>
      </c>
      <c r="F8" s="85">
        <v>16.100000000000001</v>
      </c>
    </row>
    <row r="9" spans="2:6" x14ac:dyDescent="0.2">
      <c r="B9" s="431"/>
      <c r="C9" s="432"/>
      <c r="D9" s="432"/>
      <c r="E9" s="432"/>
      <c r="F9" s="433"/>
    </row>
    <row r="10" spans="2:6" x14ac:dyDescent="0.2">
      <c r="B10" s="48" t="s">
        <v>119</v>
      </c>
      <c r="C10" s="120">
        <v>21933.29</v>
      </c>
      <c r="D10" s="85">
        <v>9.6999999999999993</v>
      </c>
      <c r="E10" s="120">
        <v>34445.96</v>
      </c>
      <c r="F10" s="85">
        <v>10.7</v>
      </c>
    </row>
    <row r="11" spans="2:6" x14ac:dyDescent="0.2">
      <c r="B11" s="48" t="s">
        <v>17</v>
      </c>
      <c r="C11" s="120">
        <v>2688.027</v>
      </c>
      <c r="D11" s="85">
        <v>9.6999999999999993</v>
      </c>
      <c r="E11" s="120">
        <v>3552.91</v>
      </c>
      <c r="F11" s="85">
        <v>16.899999999999999</v>
      </c>
    </row>
    <row r="12" spans="2:6" x14ac:dyDescent="0.2">
      <c r="B12" s="48" t="s">
        <v>6</v>
      </c>
      <c r="C12" s="120">
        <v>802.5394</v>
      </c>
      <c r="D12" s="85">
        <v>9.8000000000000007</v>
      </c>
      <c r="E12" s="120">
        <v>1112.4110000000001</v>
      </c>
      <c r="F12" s="85">
        <v>20.2</v>
      </c>
    </row>
    <row r="13" spans="2:6" x14ac:dyDescent="0.2">
      <c r="B13" s="48" t="s">
        <v>18</v>
      </c>
      <c r="C13" s="120">
        <v>3296.9940000000001</v>
      </c>
      <c r="D13" s="85">
        <v>11.3</v>
      </c>
      <c r="E13" s="120">
        <v>2755.0430000000001</v>
      </c>
      <c r="F13" s="85">
        <v>42.4</v>
      </c>
    </row>
    <row r="14" spans="2:6" x14ac:dyDescent="0.2">
      <c r="B14" s="425"/>
      <c r="C14" s="426"/>
      <c r="D14" s="426"/>
      <c r="E14" s="426"/>
      <c r="F14" s="427"/>
    </row>
    <row r="15" spans="2:6" x14ac:dyDescent="0.2">
      <c r="B15" s="48" t="s">
        <v>19</v>
      </c>
      <c r="C15" s="120">
        <v>10613.44</v>
      </c>
      <c r="D15" s="85">
        <v>10.6</v>
      </c>
      <c r="E15" s="120">
        <v>18842.39</v>
      </c>
      <c r="F15" s="85">
        <v>13.1</v>
      </c>
    </row>
    <row r="16" spans="2:6" x14ac:dyDescent="0.2">
      <c r="B16" s="48" t="s">
        <v>145</v>
      </c>
      <c r="C16" s="120">
        <v>18064.5</v>
      </c>
      <c r="D16" s="85">
        <v>11.4</v>
      </c>
      <c r="E16" s="120">
        <v>23023.94</v>
      </c>
      <c r="F16" s="85">
        <v>14.5</v>
      </c>
    </row>
    <row r="17" spans="2:2" x14ac:dyDescent="0.2">
      <c r="B17" s="20" t="s">
        <v>43</v>
      </c>
    </row>
  </sheetData>
  <mergeCells count="6">
    <mergeCell ref="B14:F14"/>
    <mergeCell ref="B3:B4"/>
    <mergeCell ref="C3:D3"/>
    <mergeCell ref="E3:F3"/>
    <mergeCell ref="B6:F6"/>
    <mergeCell ref="B9:F9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B2:F11"/>
  <sheetViews>
    <sheetView workbookViewId="0">
      <selection activeCell="B11" sqref="B11"/>
    </sheetView>
  </sheetViews>
  <sheetFormatPr defaultColWidth="8.85546875" defaultRowHeight="12.75" x14ac:dyDescent="0.2"/>
  <cols>
    <col min="1" max="1" width="8.85546875" style="1"/>
    <col min="2" max="2" width="25.7109375" style="1" customWidth="1"/>
    <col min="3" max="3" width="8.85546875" style="1"/>
    <col min="4" max="4" width="11.28515625" style="1" bestFit="1" customWidth="1"/>
    <col min="5" max="5" width="8.85546875" style="1"/>
    <col min="6" max="6" width="11.28515625" style="1" bestFit="1" customWidth="1"/>
    <col min="7" max="16384" width="8.85546875" style="1"/>
  </cols>
  <sheetData>
    <row r="2" spans="2:6" x14ac:dyDescent="0.2">
      <c r="B2" s="2" t="s">
        <v>465</v>
      </c>
    </row>
    <row r="3" spans="2:6" x14ac:dyDescent="0.2">
      <c r="B3" s="287"/>
      <c r="C3" s="82">
        <v>2002</v>
      </c>
      <c r="D3" s="82"/>
      <c r="E3" s="82">
        <v>2024</v>
      </c>
      <c r="F3" s="82"/>
    </row>
    <row r="4" spans="2:6" x14ac:dyDescent="0.2">
      <c r="B4" s="288"/>
      <c r="C4" s="82" t="s">
        <v>338</v>
      </c>
      <c r="D4" s="82" t="s">
        <v>348</v>
      </c>
      <c r="E4" s="82" t="s">
        <v>338</v>
      </c>
      <c r="F4" s="82" t="s">
        <v>348</v>
      </c>
    </row>
    <row r="5" spans="2:6" x14ac:dyDescent="0.2">
      <c r="B5" s="128" t="s">
        <v>31</v>
      </c>
      <c r="C5" s="271">
        <v>523.06299999999999</v>
      </c>
      <c r="D5" s="272">
        <v>24.38</v>
      </c>
      <c r="E5" s="271">
        <v>922.97799999999995</v>
      </c>
      <c r="F5" s="272">
        <v>22.98</v>
      </c>
    </row>
    <row r="6" spans="2:6" x14ac:dyDescent="0.2">
      <c r="B6" s="128" t="s">
        <v>464</v>
      </c>
      <c r="C6" s="271">
        <v>101.325</v>
      </c>
      <c r="D6" s="272">
        <v>4.72</v>
      </c>
      <c r="E6" s="271">
        <v>153.86500000000001</v>
      </c>
      <c r="F6" s="272">
        <v>3.83</v>
      </c>
    </row>
    <row r="7" spans="2:6" x14ac:dyDescent="0.2">
      <c r="B7" s="128" t="s">
        <v>30</v>
      </c>
      <c r="C7" s="271">
        <v>1373.52</v>
      </c>
      <c r="D7" s="272">
        <v>64.03</v>
      </c>
      <c r="E7" s="271">
        <v>100.236</v>
      </c>
      <c r="F7" s="272">
        <v>2.5</v>
      </c>
    </row>
    <row r="8" spans="2:6" x14ac:dyDescent="0.2">
      <c r="B8" s="128" t="s">
        <v>35</v>
      </c>
      <c r="C8" s="271">
        <v>13.6578</v>
      </c>
      <c r="D8" s="272">
        <v>0.64</v>
      </c>
      <c r="E8" s="271">
        <v>465.29300000000001</v>
      </c>
      <c r="F8" s="272">
        <v>11.59</v>
      </c>
    </row>
    <row r="9" spans="2:6" x14ac:dyDescent="0.2">
      <c r="B9" s="128" t="s">
        <v>32</v>
      </c>
      <c r="C9" s="271">
        <v>106.248</v>
      </c>
      <c r="D9" s="272">
        <v>4.95</v>
      </c>
      <c r="E9" s="271">
        <v>2306.58</v>
      </c>
      <c r="F9" s="272">
        <v>57.43</v>
      </c>
    </row>
    <row r="10" spans="2:6" ht="25.5" x14ac:dyDescent="0.2">
      <c r="B10" s="128" t="s">
        <v>34</v>
      </c>
      <c r="C10" s="271">
        <v>27.256799999999998</v>
      </c>
      <c r="D10" s="272">
        <v>1.27</v>
      </c>
      <c r="E10" s="271">
        <v>6.94855</v>
      </c>
      <c r="F10" s="272">
        <v>0.17</v>
      </c>
    </row>
    <row r="11" spans="2:6" x14ac:dyDescent="0.2">
      <c r="B11" s="20" t="s">
        <v>43</v>
      </c>
    </row>
  </sheetData>
  <mergeCells count="1">
    <mergeCell ref="B3:B4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B3:I27"/>
  <sheetViews>
    <sheetView workbookViewId="0">
      <selection activeCell="B27" sqref="B27"/>
    </sheetView>
  </sheetViews>
  <sheetFormatPr defaultColWidth="8.85546875" defaultRowHeight="12.75" x14ac:dyDescent="0.2"/>
  <cols>
    <col min="1" max="1" width="8.85546875" style="1"/>
    <col min="2" max="2" width="13.28515625" style="1" bestFit="1" customWidth="1"/>
    <col min="3" max="3" width="13.28515625" style="1" customWidth="1"/>
    <col min="4" max="4" width="11.7109375" style="1" customWidth="1"/>
    <col min="5" max="5" width="10.140625" style="1" customWidth="1"/>
    <col min="6" max="7" width="8.85546875" style="1"/>
    <col min="8" max="8" width="16.140625" style="1" customWidth="1"/>
    <col min="9" max="16384" width="8.85546875" style="1"/>
  </cols>
  <sheetData>
    <row r="3" spans="2:9" x14ac:dyDescent="0.2">
      <c r="B3" s="2" t="s">
        <v>463</v>
      </c>
    </row>
    <row r="4" spans="2:9" ht="38.25" x14ac:dyDescent="0.2">
      <c r="B4" s="287" t="s">
        <v>44</v>
      </c>
      <c r="C4" s="270" t="s">
        <v>31</v>
      </c>
      <c r="D4" s="270" t="s">
        <v>464</v>
      </c>
      <c r="E4" s="82" t="s">
        <v>30</v>
      </c>
      <c r="F4" s="82" t="s">
        <v>35</v>
      </c>
      <c r="G4" s="82" t="s">
        <v>32</v>
      </c>
      <c r="H4" s="270" t="s">
        <v>34</v>
      </c>
      <c r="I4" s="82" t="s">
        <v>8</v>
      </c>
    </row>
    <row r="5" spans="2:9" x14ac:dyDescent="0.2">
      <c r="B5" s="288"/>
      <c r="C5" s="289" t="s">
        <v>441</v>
      </c>
      <c r="D5" s="290"/>
      <c r="E5" s="290"/>
      <c r="F5" s="290"/>
      <c r="G5" s="290"/>
      <c r="H5" s="290"/>
      <c r="I5" s="291"/>
    </row>
    <row r="6" spans="2:9" x14ac:dyDescent="0.2">
      <c r="B6" s="48" t="s">
        <v>49</v>
      </c>
      <c r="C6" s="120">
        <v>61.778599999999997</v>
      </c>
      <c r="D6" s="120">
        <v>1.6106499999999999</v>
      </c>
      <c r="E6" s="120">
        <v>101.464</v>
      </c>
      <c r="F6" s="120">
        <v>2.1046900000000002</v>
      </c>
      <c r="G6" s="120">
        <v>44.776600000000002</v>
      </c>
      <c r="H6" s="120">
        <v>0.46278000000000002</v>
      </c>
      <c r="I6" s="84">
        <v>212.19732000000002</v>
      </c>
    </row>
    <row r="7" spans="2:9" x14ac:dyDescent="0.2">
      <c r="B7" s="48" t="s">
        <v>50</v>
      </c>
      <c r="C7" s="120">
        <v>50.653199999999998</v>
      </c>
      <c r="D7" s="120">
        <v>19.492699999999999</v>
      </c>
      <c r="E7" s="120">
        <v>316.91199999999998</v>
      </c>
      <c r="F7" s="120">
        <v>2.2550300000000001</v>
      </c>
      <c r="G7" s="120">
        <v>15.4366</v>
      </c>
      <c r="H7" s="120">
        <v>6.3282600000000002</v>
      </c>
      <c r="I7" s="84">
        <v>411.07778999999994</v>
      </c>
    </row>
    <row r="8" spans="2:9" x14ac:dyDescent="0.2">
      <c r="B8" s="48" t="s">
        <v>51</v>
      </c>
      <c r="C8" s="120">
        <v>12.166499999999999</v>
      </c>
      <c r="D8" s="120">
        <v>1.00983</v>
      </c>
      <c r="E8" s="120">
        <v>36.725999999999999</v>
      </c>
      <c r="F8" s="120">
        <v>0.94696000000000002</v>
      </c>
      <c r="G8" s="120">
        <v>0.43881999999999999</v>
      </c>
      <c r="H8" s="120">
        <v>0.96731</v>
      </c>
      <c r="I8" s="84">
        <v>52.255419999999994</v>
      </c>
    </row>
    <row r="9" spans="2:9" x14ac:dyDescent="0.2">
      <c r="B9" s="48" t="s">
        <v>52</v>
      </c>
      <c r="C9" s="120">
        <v>26.9072</v>
      </c>
      <c r="D9" s="120">
        <v>2.4978099999999999</v>
      </c>
      <c r="E9" s="120">
        <v>84.650400000000005</v>
      </c>
      <c r="F9" s="120">
        <v>1.0874699999999999</v>
      </c>
      <c r="G9" s="120">
        <v>7.3710100000000001</v>
      </c>
      <c r="H9" s="120">
        <v>0.79566000000000003</v>
      </c>
      <c r="I9" s="84">
        <v>123.30955</v>
      </c>
    </row>
    <row r="10" spans="2:9" x14ac:dyDescent="0.2">
      <c r="B10" s="48" t="s">
        <v>53</v>
      </c>
      <c r="C10" s="120">
        <v>100.033</v>
      </c>
      <c r="D10" s="120">
        <v>23.764500000000002</v>
      </c>
      <c r="E10" s="120">
        <v>290.41000000000003</v>
      </c>
      <c r="F10" s="120">
        <v>1.4303699999999999</v>
      </c>
      <c r="G10" s="120">
        <v>6.1046100000000001</v>
      </c>
      <c r="H10" s="120">
        <v>7.0807099999999998</v>
      </c>
      <c r="I10" s="84">
        <v>428.82319000000001</v>
      </c>
    </row>
    <row r="11" spans="2:9" x14ac:dyDescent="0.2">
      <c r="B11" s="48" t="s">
        <v>54</v>
      </c>
      <c r="C11" s="120">
        <v>33.932600000000001</v>
      </c>
      <c r="D11" s="120">
        <v>4.7670700000000004</v>
      </c>
      <c r="E11" s="120">
        <v>103.13800000000001</v>
      </c>
      <c r="F11" s="120">
        <v>1.29491</v>
      </c>
      <c r="G11" s="120">
        <v>4.6429900000000002</v>
      </c>
      <c r="H11" s="120">
        <v>1.07931</v>
      </c>
      <c r="I11" s="84">
        <v>148.85487999999998</v>
      </c>
    </row>
    <row r="12" spans="2:9" x14ac:dyDescent="0.2">
      <c r="B12" s="48" t="s">
        <v>55</v>
      </c>
      <c r="C12" s="120">
        <v>163.637</v>
      </c>
      <c r="D12" s="120">
        <v>16.4269</v>
      </c>
      <c r="E12" s="120">
        <v>168.66499999999999</v>
      </c>
      <c r="F12" s="120">
        <v>0.63892000000000004</v>
      </c>
      <c r="G12" s="120">
        <v>17.844200000000001</v>
      </c>
      <c r="H12" s="120">
        <v>7.96394</v>
      </c>
      <c r="I12" s="84">
        <v>375.17595999999992</v>
      </c>
    </row>
    <row r="13" spans="2:9" x14ac:dyDescent="0.2">
      <c r="B13" s="48" t="s">
        <v>56</v>
      </c>
      <c r="C13" s="120">
        <v>39.667099999999998</v>
      </c>
      <c r="D13" s="120">
        <v>12.232200000000001</v>
      </c>
      <c r="E13" s="120">
        <v>89.468199999999996</v>
      </c>
      <c r="F13" s="120">
        <v>1.57508</v>
      </c>
      <c r="G13" s="120">
        <v>4.4551800000000004</v>
      </c>
      <c r="H13" s="120">
        <v>1.11615</v>
      </c>
      <c r="I13" s="84">
        <v>148.51391000000004</v>
      </c>
    </row>
    <row r="14" spans="2:9" x14ac:dyDescent="0.2">
      <c r="B14" s="48" t="s">
        <v>57</v>
      </c>
      <c r="C14" s="120">
        <v>34.287399999999998</v>
      </c>
      <c r="D14" s="120">
        <v>19.5228</v>
      </c>
      <c r="E14" s="120">
        <v>182.08199999999999</v>
      </c>
      <c r="F14" s="120">
        <v>2.3244099999999999</v>
      </c>
      <c r="G14" s="120">
        <v>5.1775399999999996</v>
      </c>
      <c r="H14" s="120">
        <v>1.4626600000000001</v>
      </c>
      <c r="I14" s="84">
        <v>244.85681</v>
      </c>
    </row>
    <row r="15" spans="2:9" x14ac:dyDescent="0.2">
      <c r="B15" s="50" t="s">
        <v>58</v>
      </c>
      <c r="C15" s="84">
        <v>523.06299999999999</v>
      </c>
      <c r="D15" s="84">
        <v>101.325</v>
      </c>
      <c r="E15" s="84">
        <v>1373.52</v>
      </c>
      <c r="F15" s="84">
        <v>13.6578</v>
      </c>
      <c r="G15" s="84">
        <v>106.248</v>
      </c>
      <c r="H15" s="84">
        <v>27.256799999999998</v>
      </c>
      <c r="I15" s="84">
        <v>2145.0706</v>
      </c>
    </row>
    <row r="16" spans="2:9" x14ac:dyDescent="0.2">
      <c r="B16" s="48"/>
      <c r="C16" s="289" t="s">
        <v>348</v>
      </c>
      <c r="D16" s="290"/>
      <c r="E16" s="290"/>
      <c r="F16" s="290"/>
      <c r="G16" s="290"/>
      <c r="H16" s="290"/>
      <c r="I16" s="291"/>
    </row>
    <row r="17" spans="2:9" x14ac:dyDescent="0.2">
      <c r="B17" s="48" t="s">
        <v>49</v>
      </c>
      <c r="C17" s="48">
        <v>29.1</v>
      </c>
      <c r="D17" s="48">
        <v>0.8</v>
      </c>
      <c r="E17" s="48">
        <v>47.8</v>
      </c>
      <c r="F17" s="48">
        <v>1</v>
      </c>
      <c r="G17" s="48">
        <v>21.1</v>
      </c>
      <c r="H17" s="48">
        <v>0.2</v>
      </c>
      <c r="I17" s="90">
        <v>100</v>
      </c>
    </row>
    <row r="18" spans="2:9" x14ac:dyDescent="0.2">
      <c r="B18" s="48" t="s">
        <v>50</v>
      </c>
      <c r="C18" s="48">
        <v>12.3</v>
      </c>
      <c r="D18" s="48">
        <v>4.7</v>
      </c>
      <c r="E18" s="48">
        <v>77.099999999999994</v>
      </c>
      <c r="F18" s="48">
        <v>0.6</v>
      </c>
      <c r="G18" s="48">
        <v>3.8</v>
      </c>
      <c r="H18" s="48">
        <v>1.5</v>
      </c>
      <c r="I18" s="90">
        <v>100</v>
      </c>
    </row>
    <row r="19" spans="2:9" x14ac:dyDescent="0.2">
      <c r="B19" s="48" t="s">
        <v>51</v>
      </c>
      <c r="C19" s="48">
        <v>23.3</v>
      </c>
      <c r="D19" s="48">
        <v>1.9</v>
      </c>
      <c r="E19" s="48">
        <v>70.3</v>
      </c>
      <c r="F19" s="48">
        <v>1.8</v>
      </c>
      <c r="G19" s="48">
        <v>0.8</v>
      </c>
      <c r="H19" s="48">
        <v>1.9</v>
      </c>
      <c r="I19" s="90">
        <v>100</v>
      </c>
    </row>
    <row r="20" spans="2:9" x14ac:dyDescent="0.2">
      <c r="B20" s="48" t="s">
        <v>52</v>
      </c>
      <c r="C20" s="48">
        <v>21.8</v>
      </c>
      <c r="D20" s="48">
        <v>2</v>
      </c>
      <c r="E20" s="48">
        <v>68.7</v>
      </c>
      <c r="F20" s="48">
        <v>0.9</v>
      </c>
      <c r="G20" s="48">
        <v>6</v>
      </c>
      <c r="H20" s="48">
        <v>0.7</v>
      </c>
      <c r="I20" s="90">
        <v>100</v>
      </c>
    </row>
    <row r="21" spans="2:9" x14ac:dyDescent="0.2">
      <c r="B21" s="48" t="s">
        <v>53</v>
      </c>
      <c r="C21" s="48">
        <v>23.3</v>
      </c>
      <c r="D21" s="48">
        <v>5.5</v>
      </c>
      <c r="E21" s="48">
        <v>67.7</v>
      </c>
      <c r="F21" s="48">
        <v>0.3</v>
      </c>
      <c r="G21" s="48">
        <v>1.4</v>
      </c>
      <c r="H21" s="48">
        <v>1.7</v>
      </c>
      <c r="I21" s="90">
        <v>100</v>
      </c>
    </row>
    <row r="22" spans="2:9" x14ac:dyDescent="0.2">
      <c r="B22" s="48" t="s">
        <v>54</v>
      </c>
      <c r="C22" s="48">
        <v>22.8</v>
      </c>
      <c r="D22" s="48">
        <v>3.2</v>
      </c>
      <c r="E22" s="48">
        <v>69.3</v>
      </c>
      <c r="F22" s="48">
        <v>0.9</v>
      </c>
      <c r="G22" s="48">
        <v>3.1</v>
      </c>
      <c r="H22" s="48">
        <v>0.7</v>
      </c>
      <c r="I22" s="90">
        <v>100</v>
      </c>
    </row>
    <row r="23" spans="2:9" x14ac:dyDescent="0.2">
      <c r="B23" s="48" t="s">
        <v>55</v>
      </c>
      <c r="C23" s="48">
        <v>43.6</v>
      </c>
      <c r="D23" s="48">
        <v>4.4000000000000004</v>
      </c>
      <c r="E23" s="48">
        <v>45</v>
      </c>
      <c r="F23" s="48">
        <v>0.2</v>
      </c>
      <c r="G23" s="48">
        <v>4.8</v>
      </c>
      <c r="H23" s="48">
        <v>2.1</v>
      </c>
      <c r="I23" s="90">
        <v>100</v>
      </c>
    </row>
    <row r="24" spans="2:9" x14ac:dyDescent="0.2">
      <c r="B24" s="48" t="s">
        <v>56</v>
      </c>
      <c r="C24" s="48">
        <v>26.7</v>
      </c>
      <c r="D24" s="48">
        <v>8.1999999999999993</v>
      </c>
      <c r="E24" s="48">
        <v>60.2</v>
      </c>
      <c r="F24" s="48">
        <v>1.1000000000000001</v>
      </c>
      <c r="G24" s="48">
        <v>3</v>
      </c>
      <c r="H24" s="48">
        <v>0.8</v>
      </c>
      <c r="I24" s="90">
        <v>100</v>
      </c>
    </row>
    <row r="25" spans="2:9" x14ac:dyDescent="0.2">
      <c r="B25" s="48" t="s">
        <v>57</v>
      </c>
      <c r="C25" s="48">
        <v>14</v>
      </c>
      <c r="D25" s="48">
        <v>8</v>
      </c>
      <c r="E25" s="48">
        <v>74.400000000000006</v>
      </c>
      <c r="F25" s="48">
        <v>1</v>
      </c>
      <c r="G25" s="48">
        <v>2.1</v>
      </c>
      <c r="H25" s="48">
        <v>0.6</v>
      </c>
      <c r="I25" s="90">
        <v>100</v>
      </c>
    </row>
    <row r="26" spans="2:9" x14ac:dyDescent="0.2">
      <c r="B26" s="50" t="s">
        <v>58</v>
      </c>
      <c r="C26" s="50">
        <v>24.1</v>
      </c>
      <c r="D26" s="50">
        <v>4.3</v>
      </c>
      <c r="E26" s="50">
        <v>64.5</v>
      </c>
      <c r="F26" s="50">
        <v>0.8</v>
      </c>
      <c r="G26" s="50">
        <v>5.0999999999999996</v>
      </c>
      <c r="H26" s="50">
        <v>1.1000000000000001</v>
      </c>
      <c r="I26" s="90">
        <v>100</v>
      </c>
    </row>
    <row r="27" spans="2:9" x14ac:dyDescent="0.2">
      <c r="B27" s="20" t="s">
        <v>97</v>
      </c>
    </row>
  </sheetData>
  <mergeCells count="3">
    <mergeCell ref="B4:B5"/>
    <mergeCell ref="C5:I5"/>
    <mergeCell ref="C16:I1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B2:J26"/>
  <sheetViews>
    <sheetView workbookViewId="0">
      <selection activeCell="B26" sqref="B26"/>
    </sheetView>
  </sheetViews>
  <sheetFormatPr defaultColWidth="17.140625" defaultRowHeight="12.75" x14ac:dyDescent="0.2"/>
  <cols>
    <col min="1" max="16384" width="17.140625" style="1"/>
  </cols>
  <sheetData>
    <row r="2" spans="2:10" x14ac:dyDescent="0.2">
      <c r="B2" s="2" t="s">
        <v>460</v>
      </c>
    </row>
    <row r="3" spans="2:10" ht="38.25" x14ac:dyDescent="0.2">
      <c r="B3" s="287" t="s">
        <v>44</v>
      </c>
      <c r="C3" s="270" t="s">
        <v>31</v>
      </c>
      <c r="D3" s="270" t="s">
        <v>458</v>
      </c>
      <c r="E3" s="82" t="s">
        <v>30</v>
      </c>
      <c r="F3" s="82" t="s">
        <v>35</v>
      </c>
      <c r="G3" s="82" t="s">
        <v>32</v>
      </c>
      <c r="H3" s="270" t="s">
        <v>459</v>
      </c>
      <c r="I3" s="270" t="s">
        <v>461</v>
      </c>
      <c r="J3" s="82" t="s">
        <v>8</v>
      </c>
    </row>
    <row r="4" spans="2:10" x14ac:dyDescent="0.2">
      <c r="B4" s="288"/>
      <c r="C4" s="289" t="s">
        <v>462</v>
      </c>
      <c r="D4" s="290"/>
      <c r="E4" s="290"/>
      <c r="F4" s="290"/>
      <c r="G4" s="290"/>
      <c r="H4" s="290"/>
      <c r="I4" s="290"/>
      <c r="J4" s="291"/>
    </row>
    <row r="5" spans="2:10" x14ac:dyDescent="0.2">
      <c r="B5" s="48" t="s">
        <v>49</v>
      </c>
      <c r="C5" s="120">
        <v>155.751</v>
      </c>
      <c r="D5" s="120">
        <v>14.816599999999999</v>
      </c>
      <c r="E5" s="120">
        <v>2.5554199999999998</v>
      </c>
      <c r="F5" s="120">
        <v>94.924700000000001</v>
      </c>
      <c r="G5" s="120">
        <v>165.05</v>
      </c>
      <c r="H5" s="120">
        <v>0</v>
      </c>
      <c r="I5" s="120">
        <v>21.999099999999999</v>
      </c>
      <c r="J5" s="84">
        <v>455.09682000000004</v>
      </c>
    </row>
    <row r="6" spans="2:10" x14ac:dyDescent="0.2">
      <c r="B6" s="48" t="s">
        <v>50</v>
      </c>
      <c r="C6" s="120">
        <v>72.430999999999997</v>
      </c>
      <c r="D6" s="120">
        <v>11.490600000000001</v>
      </c>
      <c r="E6" s="120">
        <v>11.3233</v>
      </c>
      <c r="F6" s="120">
        <v>48.144100000000002</v>
      </c>
      <c r="G6" s="120">
        <v>394.33699999999999</v>
      </c>
      <c r="H6" s="120">
        <v>0</v>
      </c>
      <c r="I6" s="120">
        <v>6.2784599999999999</v>
      </c>
      <c r="J6" s="84">
        <v>544.00445999999999</v>
      </c>
    </row>
    <row r="7" spans="2:10" x14ac:dyDescent="0.2">
      <c r="B7" s="48" t="s">
        <v>51</v>
      </c>
      <c r="C7" s="120">
        <v>18.642099999999999</v>
      </c>
      <c r="D7" s="120">
        <v>4.1744700000000003</v>
      </c>
      <c r="E7" s="120">
        <v>2.14147</v>
      </c>
      <c r="F7" s="120">
        <v>13.6914</v>
      </c>
      <c r="G7" s="120">
        <v>58.549300000000002</v>
      </c>
      <c r="H7" s="120">
        <v>0.90595000000000003</v>
      </c>
      <c r="I7" s="120">
        <v>0.68525999999999998</v>
      </c>
      <c r="J7" s="84">
        <v>98.789950000000005</v>
      </c>
    </row>
    <row r="8" spans="2:10" x14ac:dyDescent="0.2">
      <c r="B8" s="48" t="s">
        <v>52</v>
      </c>
      <c r="C8" s="120">
        <v>38.934699999999999</v>
      </c>
      <c r="D8" s="120">
        <v>4.47973</v>
      </c>
      <c r="E8" s="120">
        <v>5.7012799999999997</v>
      </c>
      <c r="F8" s="120">
        <v>31.102</v>
      </c>
      <c r="G8" s="120">
        <v>147.65100000000001</v>
      </c>
      <c r="H8" s="120">
        <v>0.76975000000000005</v>
      </c>
      <c r="I8" s="120">
        <v>0</v>
      </c>
      <c r="J8" s="84">
        <v>228.63846000000001</v>
      </c>
    </row>
    <row r="9" spans="2:10" x14ac:dyDescent="0.2">
      <c r="B9" s="48" t="s">
        <v>53</v>
      </c>
      <c r="C9" s="120">
        <v>182.77699999999999</v>
      </c>
      <c r="D9" s="120">
        <v>32.1282</v>
      </c>
      <c r="E9" s="120">
        <v>22.604500000000002</v>
      </c>
      <c r="F9" s="120">
        <v>72.927700000000002</v>
      </c>
      <c r="G9" s="120">
        <v>416.447</v>
      </c>
      <c r="H9" s="120">
        <v>0</v>
      </c>
      <c r="I9" s="120">
        <v>5.1578600000000003</v>
      </c>
      <c r="J9" s="84">
        <v>732.04225999999994</v>
      </c>
    </row>
    <row r="10" spans="2:10" x14ac:dyDescent="0.2">
      <c r="B10" s="48" t="s">
        <v>54</v>
      </c>
      <c r="C10" s="120">
        <v>50.572099999999999</v>
      </c>
      <c r="D10" s="120">
        <v>5.1880600000000001</v>
      </c>
      <c r="E10" s="120">
        <v>9.3966600000000007</v>
      </c>
      <c r="F10" s="120">
        <v>21.282499999999999</v>
      </c>
      <c r="G10" s="120">
        <v>204.524</v>
      </c>
      <c r="H10" s="120">
        <v>2.0034999999999998</v>
      </c>
      <c r="I10" s="120">
        <v>0</v>
      </c>
      <c r="J10" s="84">
        <v>292.96681999999998</v>
      </c>
    </row>
    <row r="11" spans="2:10" x14ac:dyDescent="0.2">
      <c r="B11" s="48" t="s">
        <v>55</v>
      </c>
      <c r="C11" s="120">
        <v>286.63200000000001</v>
      </c>
      <c r="D11" s="120">
        <v>53.446300000000001</v>
      </c>
      <c r="E11" s="120">
        <v>28.321400000000001</v>
      </c>
      <c r="F11" s="120">
        <v>131.18100000000001</v>
      </c>
      <c r="G11" s="120">
        <v>431.14</v>
      </c>
      <c r="H11" s="120">
        <v>1.6487000000000001</v>
      </c>
      <c r="I11" s="120">
        <v>21.494199999999999</v>
      </c>
      <c r="J11" s="84">
        <v>953.86359999999991</v>
      </c>
    </row>
    <row r="12" spans="2:10" x14ac:dyDescent="0.2">
      <c r="B12" s="48" t="s">
        <v>56</v>
      </c>
      <c r="C12" s="120">
        <v>58.121200000000002</v>
      </c>
      <c r="D12" s="120">
        <v>15.4413</v>
      </c>
      <c r="E12" s="120">
        <v>9.5666200000000003</v>
      </c>
      <c r="F12" s="120">
        <v>24.097899999999999</v>
      </c>
      <c r="G12" s="120">
        <v>197.16800000000001</v>
      </c>
      <c r="H12" s="120">
        <v>0</v>
      </c>
      <c r="I12" s="120">
        <v>3.6388199999999999</v>
      </c>
      <c r="J12" s="84">
        <v>308.03384</v>
      </c>
    </row>
    <row r="13" spans="2:10" x14ac:dyDescent="0.2">
      <c r="B13" s="48" t="s">
        <v>57</v>
      </c>
      <c r="C13" s="120">
        <v>59.116900000000001</v>
      </c>
      <c r="D13" s="120">
        <v>12.6997</v>
      </c>
      <c r="E13" s="120">
        <v>8.6249900000000004</v>
      </c>
      <c r="F13" s="120">
        <v>27.940999999999999</v>
      </c>
      <c r="G13" s="120">
        <v>291.71199999999999</v>
      </c>
      <c r="H13" s="120">
        <v>1.6206400000000001</v>
      </c>
      <c r="I13" s="120">
        <v>1.1737500000000001</v>
      </c>
      <c r="J13" s="84">
        <v>402.88897999999995</v>
      </c>
    </row>
    <row r="14" spans="2:10" x14ac:dyDescent="0.2">
      <c r="B14" s="50" t="s">
        <v>58</v>
      </c>
      <c r="C14" s="84">
        <v>922.97799999999995</v>
      </c>
      <c r="D14" s="84">
        <v>153.86500000000001</v>
      </c>
      <c r="E14" s="84">
        <v>100.236</v>
      </c>
      <c r="F14" s="84">
        <v>465.29300000000001</v>
      </c>
      <c r="G14" s="84">
        <v>2306.58</v>
      </c>
      <c r="H14" s="84">
        <v>6.94855</v>
      </c>
      <c r="I14" s="84">
        <v>60.427399999999999</v>
      </c>
      <c r="J14" s="84">
        <v>4016.3279499999999</v>
      </c>
    </row>
    <row r="15" spans="2:10" x14ac:dyDescent="0.2">
      <c r="B15" s="48"/>
      <c r="C15" s="289" t="s">
        <v>348</v>
      </c>
      <c r="D15" s="290"/>
      <c r="E15" s="290"/>
      <c r="F15" s="290"/>
      <c r="G15" s="290"/>
      <c r="H15" s="290"/>
      <c r="I15" s="290"/>
      <c r="J15" s="291"/>
    </row>
    <row r="16" spans="2:10" x14ac:dyDescent="0.2">
      <c r="B16" s="48" t="s">
        <v>49</v>
      </c>
      <c r="C16" s="85">
        <v>34.200000000000003</v>
      </c>
      <c r="D16" s="85">
        <v>3.3</v>
      </c>
      <c r="E16" s="85">
        <v>0.6</v>
      </c>
      <c r="F16" s="85">
        <v>20.9</v>
      </c>
      <c r="G16" s="85">
        <v>36.299999999999997</v>
      </c>
      <c r="H16" s="85">
        <v>0</v>
      </c>
      <c r="I16" s="85">
        <v>4.8</v>
      </c>
      <c r="J16" s="90">
        <v>100</v>
      </c>
    </row>
    <row r="17" spans="2:10" x14ac:dyDescent="0.2">
      <c r="B17" s="48" t="s">
        <v>50</v>
      </c>
      <c r="C17" s="85">
        <v>13.3</v>
      </c>
      <c r="D17" s="85">
        <v>2.1</v>
      </c>
      <c r="E17" s="85">
        <v>2.1</v>
      </c>
      <c r="F17" s="85">
        <v>8.9</v>
      </c>
      <c r="G17" s="85">
        <v>72.5</v>
      </c>
      <c r="H17" s="85">
        <v>0</v>
      </c>
      <c r="I17" s="85">
        <v>1.2</v>
      </c>
      <c r="J17" s="90">
        <v>100</v>
      </c>
    </row>
    <row r="18" spans="2:10" x14ac:dyDescent="0.2">
      <c r="B18" s="48" t="s">
        <v>51</v>
      </c>
      <c r="C18" s="85">
        <v>18.899999999999999</v>
      </c>
      <c r="D18" s="85">
        <v>4.2</v>
      </c>
      <c r="E18" s="85">
        <v>2.2000000000000002</v>
      </c>
      <c r="F18" s="85">
        <v>13.9</v>
      </c>
      <c r="G18" s="85">
        <v>59.3</v>
      </c>
      <c r="H18" s="85">
        <v>0.9</v>
      </c>
      <c r="I18" s="85">
        <v>0.7</v>
      </c>
      <c r="J18" s="90">
        <v>100</v>
      </c>
    </row>
    <row r="19" spans="2:10" x14ac:dyDescent="0.2">
      <c r="B19" s="48" t="s">
        <v>52</v>
      </c>
      <c r="C19" s="85">
        <v>17</v>
      </c>
      <c r="D19" s="85">
        <v>2</v>
      </c>
      <c r="E19" s="85">
        <v>2.5</v>
      </c>
      <c r="F19" s="85">
        <v>13.6</v>
      </c>
      <c r="G19" s="85">
        <v>64.599999999999994</v>
      </c>
      <c r="H19" s="85">
        <v>0.3</v>
      </c>
      <c r="I19" s="85">
        <v>0</v>
      </c>
      <c r="J19" s="90">
        <v>100</v>
      </c>
    </row>
    <row r="20" spans="2:10" x14ac:dyDescent="0.2">
      <c r="B20" s="48" t="s">
        <v>53</v>
      </c>
      <c r="C20" s="85">
        <v>25</v>
      </c>
      <c r="D20" s="85">
        <v>4.4000000000000004</v>
      </c>
      <c r="E20" s="85">
        <v>3.1</v>
      </c>
      <c r="F20" s="85">
        <v>10</v>
      </c>
      <c r="G20" s="85">
        <v>56.9</v>
      </c>
      <c r="H20" s="85">
        <v>0</v>
      </c>
      <c r="I20" s="85">
        <v>0.7</v>
      </c>
      <c r="J20" s="90">
        <v>100</v>
      </c>
    </row>
    <row r="21" spans="2:10" x14ac:dyDescent="0.2">
      <c r="B21" s="48" t="s">
        <v>54</v>
      </c>
      <c r="C21" s="85">
        <v>17.3</v>
      </c>
      <c r="D21" s="85">
        <v>1.8</v>
      </c>
      <c r="E21" s="85">
        <v>3.2</v>
      </c>
      <c r="F21" s="85">
        <v>7.3</v>
      </c>
      <c r="G21" s="85">
        <v>69.8</v>
      </c>
      <c r="H21" s="85">
        <v>0.7</v>
      </c>
      <c r="I21" s="85">
        <v>0</v>
      </c>
      <c r="J21" s="90">
        <v>100</v>
      </c>
    </row>
    <row r="22" spans="2:10" x14ac:dyDescent="0.2">
      <c r="B22" s="48" t="s">
        <v>55</v>
      </c>
      <c r="C22" s="85">
        <v>30.1</v>
      </c>
      <c r="D22" s="85">
        <v>5.6</v>
      </c>
      <c r="E22" s="85">
        <v>3</v>
      </c>
      <c r="F22" s="85">
        <v>13.8</v>
      </c>
      <c r="G22" s="85">
        <v>45.2</v>
      </c>
      <c r="H22" s="85">
        <v>0.2</v>
      </c>
      <c r="I22" s="85">
        <v>2.2999999999999998</v>
      </c>
      <c r="J22" s="90">
        <v>100</v>
      </c>
    </row>
    <row r="23" spans="2:10" x14ac:dyDescent="0.2">
      <c r="B23" s="48" t="s">
        <v>56</v>
      </c>
      <c r="C23" s="85">
        <v>18.899999999999999</v>
      </c>
      <c r="D23" s="85">
        <v>5</v>
      </c>
      <c r="E23" s="85">
        <v>3.1</v>
      </c>
      <c r="F23" s="85">
        <v>7.8</v>
      </c>
      <c r="G23" s="85">
        <v>64</v>
      </c>
      <c r="H23" s="85">
        <v>0</v>
      </c>
      <c r="I23" s="85">
        <v>1.2</v>
      </c>
      <c r="J23" s="90">
        <v>100</v>
      </c>
    </row>
    <row r="24" spans="2:10" x14ac:dyDescent="0.2">
      <c r="B24" s="48" t="s">
        <v>57</v>
      </c>
      <c r="C24" s="85">
        <v>14.7</v>
      </c>
      <c r="D24" s="85">
        <v>3.2</v>
      </c>
      <c r="E24" s="85">
        <v>2.1</v>
      </c>
      <c r="F24" s="85">
        <v>6.9</v>
      </c>
      <c r="G24" s="85">
        <v>72.400000000000006</v>
      </c>
      <c r="H24" s="85">
        <v>0.4</v>
      </c>
      <c r="I24" s="85">
        <v>0.3</v>
      </c>
      <c r="J24" s="90">
        <v>100</v>
      </c>
    </row>
    <row r="25" spans="2:10" x14ac:dyDescent="0.2">
      <c r="B25" s="50" t="s">
        <v>58</v>
      </c>
      <c r="C25" s="90">
        <v>21</v>
      </c>
      <c r="D25" s="90">
        <v>3.5</v>
      </c>
      <c r="E25" s="90">
        <v>2.4</v>
      </c>
      <c r="F25" s="90">
        <v>11.4</v>
      </c>
      <c r="G25" s="90">
        <v>60.1</v>
      </c>
      <c r="H25" s="90">
        <v>0.3</v>
      </c>
      <c r="I25" s="90">
        <v>1.2</v>
      </c>
      <c r="J25" s="90">
        <v>100</v>
      </c>
    </row>
    <row r="26" spans="2:10" x14ac:dyDescent="0.2">
      <c r="B26" s="20" t="s">
        <v>100</v>
      </c>
    </row>
  </sheetData>
  <mergeCells count="3">
    <mergeCell ref="B3:B4"/>
    <mergeCell ref="C4:J4"/>
    <mergeCell ref="C15:J15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B2:N23"/>
  <sheetViews>
    <sheetView workbookViewId="0">
      <selection activeCell="B23" sqref="B23"/>
    </sheetView>
  </sheetViews>
  <sheetFormatPr defaultColWidth="8.85546875" defaultRowHeight="12.75" x14ac:dyDescent="0.2"/>
  <cols>
    <col min="1" max="1" width="8.85546875" style="1"/>
    <col min="2" max="2" width="24.28515625" style="1" customWidth="1"/>
    <col min="3" max="16384" width="8.85546875" style="1"/>
  </cols>
  <sheetData>
    <row r="2" spans="2:14" ht="13.5" thickBot="1" x14ac:dyDescent="0.25">
      <c r="B2" s="2" t="s">
        <v>457</v>
      </c>
    </row>
    <row r="3" spans="2:14" ht="13.5" thickBot="1" x14ac:dyDescent="0.25">
      <c r="B3" s="317" t="s">
        <v>375</v>
      </c>
      <c r="C3" s="276" t="s">
        <v>19</v>
      </c>
      <c r="D3" s="279"/>
      <c r="E3" s="279"/>
      <c r="F3" s="279"/>
      <c r="G3" s="279"/>
      <c r="H3" s="277"/>
      <c r="I3" s="278" t="s">
        <v>145</v>
      </c>
      <c r="J3" s="279"/>
      <c r="K3" s="279"/>
      <c r="L3" s="279"/>
      <c r="M3" s="279"/>
      <c r="N3" s="277"/>
    </row>
    <row r="4" spans="2:14" ht="13.5" thickBot="1" x14ac:dyDescent="0.25">
      <c r="B4" s="318"/>
      <c r="C4" s="276" t="s">
        <v>0</v>
      </c>
      <c r="D4" s="277"/>
      <c r="E4" s="278" t="s">
        <v>1</v>
      </c>
      <c r="F4" s="277"/>
      <c r="G4" s="278" t="s">
        <v>8</v>
      </c>
      <c r="H4" s="277"/>
      <c r="I4" s="278" t="s">
        <v>0</v>
      </c>
      <c r="J4" s="277"/>
      <c r="K4" s="278" t="s">
        <v>1</v>
      </c>
      <c r="L4" s="277"/>
      <c r="M4" s="278" t="s">
        <v>8</v>
      </c>
      <c r="N4" s="277"/>
    </row>
    <row r="5" spans="2:14" ht="13.5" thickBot="1" x14ac:dyDescent="0.25">
      <c r="B5" s="318"/>
      <c r="C5" s="267" t="s">
        <v>338</v>
      </c>
      <c r="D5" s="267" t="s">
        <v>41</v>
      </c>
      <c r="E5" s="267" t="s">
        <v>338</v>
      </c>
      <c r="F5" s="267" t="s">
        <v>41</v>
      </c>
      <c r="G5" s="267" t="s">
        <v>338</v>
      </c>
      <c r="H5" s="267" t="s">
        <v>41</v>
      </c>
      <c r="I5" s="267" t="s">
        <v>338</v>
      </c>
      <c r="J5" s="267" t="s">
        <v>41</v>
      </c>
      <c r="K5" s="267" t="s">
        <v>338</v>
      </c>
      <c r="L5" s="267" t="s">
        <v>41</v>
      </c>
      <c r="M5" s="267" t="s">
        <v>338</v>
      </c>
      <c r="N5" s="267" t="s">
        <v>41</v>
      </c>
    </row>
    <row r="6" spans="2:14" ht="13.5" thickBot="1" x14ac:dyDescent="0.25">
      <c r="B6" s="319"/>
      <c r="C6" s="276">
        <v>2002</v>
      </c>
      <c r="D6" s="279"/>
      <c r="E6" s="279"/>
      <c r="F6" s="279"/>
      <c r="G6" s="279"/>
      <c r="H6" s="279"/>
      <c r="I6" s="279"/>
      <c r="J6" s="279"/>
      <c r="K6" s="279"/>
      <c r="L6" s="279"/>
      <c r="M6" s="279"/>
      <c r="N6" s="277"/>
    </row>
    <row r="7" spans="2:14" ht="26.25" thickBot="1" x14ac:dyDescent="0.25">
      <c r="B7" s="35" t="s">
        <v>31</v>
      </c>
      <c r="C7" s="15">
        <v>212</v>
      </c>
      <c r="D7" s="268">
        <v>39</v>
      </c>
      <c r="E7" s="15">
        <v>136</v>
      </c>
      <c r="F7" s="15">
        <v>21.7</v>
      </c>
      <c r="G7" s="15">
        <v>348</v>
      </c>
      <c r="H7" s="15">
        <v>30.4</v>
      </c>
      <c r="I7" s="15">
        <v>110</v>
      </c>
      <c r="J7" s="15">
        <v>32.700000000000003</v>
      </c>
      <c r="K7" s="15">
        <v>61</v>
      </c>
      <c r="L7" s="15">
        <v>19.5</v>
      </c>
      <c r="M7" s="15">
        <v>171</v>
      </c>
      <c r="N7" s="15">
        <v>26.1</v>
      </c>
    </row>
    <row r="8" spans="2:14" ht="13.5" thickBot="1" x14ac:dyDescent="0.25">
      <c r="B8" s="35" t="s">
        <v>33</v>
      </c>
      <c r="C8" s="15">
        <v>18</v>
      </c>
      <c r="D8" s="15">
        <v>4.0999999999999996</v>
      </c>
      <c r="E8" s="15">
        <v>16</v>
      </c>
      <c r="F8" s="268">
        <v>3</v>
      </c>
      <c r="G8" s="15">
        <v>34</v>
      </c>
      <c r="H8" s="15">
        <v>3.5</v>
      </c>
      <c r="I8" s="15">
        <v>31</v>
      </c>
      <c r="J8" s="15">
        <v>5.0999999999999996</v>
      </c>
      <c r="K8" s="15">
        <v>36</v>
      </c>
      <c r="L8" s="15">
        <v>4.4000000000000004</v>
      </c>
      <c r="M8" s="15">
        <v>68</v>
      </c>
      <c r="N8" s="15">
        <v>4.8</v>
      </c>
    </row>
    <row r="9" spans="2:14" ht="13.5" thickBot="1" x14ac:dyDescent="0.25">
      <c r="B9" s="13" t="s">
        <v>30</v>
      </c>
      <c r="C9" s="15">
        <v>273</v>
      </c>
      <c r="D9" s="15">
        <v>48.2</v>
      </c>
      <c r="E9" s="15">
        <v>340</v>
      </c>
      <c r="F9" s="15">
        <v>69.400000000000006</v>
      </c>
      <c r="G9" s="15">
        <v>613</v>
      </c>
      <c r="H9" s="15">
        <v>58.8</v>
      </c>
      <c r="I9" s="15">
        <v>284</v>
      </c>
      <c r="J9" s="15">
        <v>55.2</v>
      </c>
      <c r="K9" s="15">
        <v>476</v>
      </c>
      <c r="L9" s="268">
        <v>74</v>
      </c>
      <c r="M9" s="15">
        <v>760</v>
      </c>
      <c r="N9" s="15">
        <v>64.599999999999994</v>
      </c>
    </row>
    <row r="10" spans="2:14" ht="13.5" thickBot="1" x14ac:dyDescent="0.25">
      <c r="B10" s="13" t="s">
        <v>35</v>
      </c>
      <c r="C10" s="15">
        <v>2</v>
      </c>
      <c r="D10" s="15">
        <v>0.3</v>
      </c>
      <c r="E10" s="15">
        <v>1</v>
      </c>
      <c r="F10" s="15">
        <v>0.3</v>
      </c>
      <c r="G10" s="15">
        <v>3</v>
      </c>
      <c r="H10" s="15">
        <v>0.3</v>
      </c>
      <c r="I10" s="15">
        <v>10</v>
      </c>
      <c r="J10" s="268">
        <v>3</v>
      </c>
      <c r="K10" s="15">
        <v>1</v>
      </c>
      <c r="L10" s="15">
        <v>0.1</v>
      </c>
      <c r="M10" s="15">
        <v>11</v>
      </c>
      <c r="N10" s="15">
        <v>1.6</v>
      </c>
    </row>
    <row r="11" spans="2:14" ht="13.5" thickBot="1" x14ac:dyDescent="0.25">
      <c r="B11" s="13" t="s">
        <v>32</v>
      </c>
      <c r="C11" s="15">
        <v>60</v>
      </c>
      <c r="D11" s="15">
        <v>6.7</v>
      </c>
      <c r="E11" s="15">
        <v>26</v>
      </c>
      <c r="F11" s="15">
        <v>4.4000000000000004</v>
      </c>
      <c r="G11" s="15">
        <v>86</v>
      </c>
      <c r="H11" s="15">
        <v>5.6</v>
      </c>
      <c r="I11" s="15">
        <v>15</v>
      </c>
      <c r="J11" s="15">
        <v>2.7</v>
      </c>
      <c r="K11" s="15">
        <v>5</v>
      </c>
      <c r="L11" s="15">
        <v>0.9</v>
      </c>
      <c r="M11" s="15">
        <v>20</v>
      </c>
      <c r="N11" s="15">
        <v>1.8</v>
      </c>
    </row>
    <row r="12" spans="2:14" ht="26.25" thickBot="1" x14ac:dyDescent="0.25">
      <c r="B12" s="35" t="s">
        <v>34</v>
      </c>
      <c r="C12" s="15">
        <v>6</v>
      </c>
      <c r="D12" s="15">
        <v>1.7</v>
      </c>
      <c r="E12" s="15">
        <v>11</v>
      </c>
      <c r="F12" s="15">
        <v>1.2</v>
      </c>
      <c r="G12" s="15">
        <v>16</v>
      </c>
      <c r="H12" s="15">
        <v>1.4</v>
      </c>
      <c r="I12" s="15">
        <v>7</v>
      </c>
      <c r="J12" s="15">
        <v>1.3</v>
      </c>
      <c r="K12" s="15">
        <v>4</v>
      </c>
      <c r="L12" s="15">
        <v>1.1000000000000001</v>
      </c>
      <c r="M12" s="15">
        <v>11</v>
      </c>
      <c r="N12" s="15">
        <v>1.2</v>
      </c>
    </row>
    <row r="13" spans="2:14" ht="13.5" thickBot="1" x14ac:dyDescent="0.25">
      <c r="B13" s="18" t="s">
        <v>8</v>
      </c>
      <c r="C13" s="15">
        <v>570</v>
      </c>
      <c r="D13" s="17">
        <v>100</v>
      </c>
      <c r="E13" s="17">
        <v>530</v>
      </c>
      <c r="F13" s="17">
        <v>100</v>
      </c>
      <c r="G13" s="16">
        <v>1099</v>
      </c>
      <c r="H13" s="17">
        <v>100</v>
      </c>
      <c r="I13" s="17">
        <v>456</v>
      </c>
      <c r="J13" s="17">
        <v>100</v>
      </c>
      <c r="K13" s="17">
        <v>584</v>
      </c>
      <c r="L13" s="17">
        <v>100</v>
      </c>
      <c r="M13" s="16">
        <v>1041</v>
      </c>
      <c r="N13" s="17">
        <v>100</v>
      </c>
    </row>
    <row r="14" spans="2:14" ht="13.5" thickBot="1" x14ac:dyDescent="0.25">
      <c r="B14" s="269"/>
      <c r="C14" s="276">
        <v>2024</v>
      </c>
      <c r="D14" s="279"/>
      <c r="E14" s="279"/>
      <c r="F14" s="279"/>
      <c r="G14" s="279"/>
      <c r="H14" s="279"/>
      <c r="I14" s="279"/>
      <c r="J14" s="279"/>
      <c r="K14" s="279"/>
      <c r="L14" s="279"/>
      <c r="M14" s="279"/>
      <c r="N14" s="277"/>
    </row>
    <row r="15" spans="2:14" ht="26.25" thickBot="1" x14ac:dyDescent="0.25">
      <c r="B15" s="35" t="s">
        <v>31</v>
      </c>
      <c r="C15" s="15">
        <v>343</v>
      </c>
      <c r="D15" s="15">
        <v>29.3</v>
      </c>
      <c r="E15" s="15">
        <v>374</v>
      </c>
      <c r="F15" s="15">
        <v>28.6</v>
      </c>
      <c r="G15" s="15">
        <v>717</v>
      </c>
      <c r="H15" s="268">
        <v>29</v>
      </c>
      <c r="I15" s="15">
        <v>49</v>
      </c>
      <c r="J15" s="15">
        <v>20.3</v>
      </c>
      <c r="K15" s="15">
        <v>54</v>
      </c>
      <c r="L15" s="15">
        <v>16.7</v>
      </c>
      <c r="M15" s="15">
        <v>103</v>
      </c>
      <c r="N15" s="15">
        <v>18.5</v>
      </c>
    </row>
    <row r="16" spans="2:14" ht="13.5" thickBot="1" x14ac:dyDescent="0.25">
      <c r="B16" s="13" t="s">
        <v>458</v>
      </c>
      <c r="C16" s="15">
        <v>84</v>
      </c>
      <c r="D16" s="15">
        <v>7.2</v>
      </c>
      <c r="E16" s="15">
        <v>22</v>
      </c>
      <c r="F16" s="15">
        <v>1.7</v>
      </c>
      <c r="G16" s="15">
        <v>107</v>
      </c>
      <c r="H16" s="15">
        <v>4.5</v>
      </c>
      <c r="I16" s="15">
        <v>15</v>
      </c>
      <c r="J16" s="15">
        <v>8.8000000000000007</v>
      </c>
      <c r="K16" s="15">
        <v>9</v>
      </c>
      <c r="L16" s="15">
        <v>3.6</v>
      </c>
      <c r="M16" s="15">
        <v>24</v>
      </c>
      <c r="N16" s="15">
        <v>6.2</v>
      </c>
    </row>
    <row r="17" spans="2:14" ht="13.5" thickBot="1" x14ac:dyDescent="0.25">
      <c r="B17" s="13" t="s">
        <v>30</v>
      </c>
      <c r="C17" s="15">
        <v>10</v>
      </c>
      <c r="D17" s="15">
        <v>0.9</v>
      </c>
      <c r="E17" s="15">
        <v>51</v>
      </c>
      <c r="F17" s="15">
        <v>3.9</v>
      </c>
      <c r="G17" s="15">
        <v>61</v>
      </c>
      <c r="H17" s="15">
        <v>2.4</v>
      </c>
      <c r="I17" s="15">
        <v>5</v>
      </c>
      <c r="J17" s="15">
        <v>1.5</v>
      </c>
      <c r="K17" s="15">
        <v>14</v>
      </c>
      <c r="L17" s="15">
        <v>3.9</v>
      </c>
      <c r="M17" s="15">
        <v>19</v>
      </c>
      <c r="N17" s="15">
        <v>2.7</v>
      </c>
    </row>
    <row r="18" spans="2:14" ht="13.5" thickBot="1" x14ac:dyDescent="0.25">
      <c r="B18" s="13" t="s">
        <v>35</v>
      </c>
      <c r="C18" s="15">
        <v>217</v>
      </c>
      <c r="D18" s="15">
        <v>18.600000000000001</v>
      </c>
      <c r="E18" s="15">
        <v>171</v>
      </c>
      <c r="F18" s="15">
        <v>13.1</v>
      </c>
      <c r="G18" s="15">
        <v>388</v>
      </c>
      <c r="H18" s="15">
        <v>15.8</v>
      </c>
      <c r="I18" s="15">
        <v>22</v>
      </c>
      <c r="J18" s="15">
        <v>6.3</v>
      </c>
      <c r="K18" s="15">
        <v>17</v>
      </c>
      <c r="L18" s="15">
        <v>4.7</v>
      </c>
      <c r="M18" s="15">
        <v>39</v>
      </c>
      <c r="N18" s="15">
        <v>5.5</v>
      </c>
    </row>
    <row r="19" spans="2:14" ht="13.5" thickBot="1" x14ac:dyDescent="0.25">
      <c r="B19" s="13" t="s">
        <v>32</v>
      </c>
      <c r="C19" s="15">
        <v>483</v>
      </c>
      <c r="D19" s="15">
        <v>41.3</v>
      </c>
      <c r="E19" s="15">
        <v>660</v>
      </c>
      <c r="F19" s="15">
        <v>50.5</v>
      </c>
      <c r="G19" s="14">
        <v>1143</v>
      </c>
      <c r="H19" s="15">
        <v>45.9</v>
      </c>
      <c r="I19" s="15">
        <v>231</v>
      </c>
      <c r="J19" s="15">
        <v>61.4</v>
      </c>
      <c r="K19" s="15">
        <v>351</v>
      </c>
      <c r="L19" s="15">
        <v>69.900000000000006</v>
      </c>
      <c r="M19" s="15">
        <v>582</v>
      </c>
      <c r="N19" s="15">
        <v>65.7</v>
      </c>
    </row>
    <row r="20" spans="2:14" ht="26.25" thickBot="1" x14ac:dyDescent="0.25">
      <c r="B20" s="35" t="s">
        <v>459</v>
      </c>
      <c r="C20" s="15">
        <v>1</v>
      </c>
      <c r="D20" s="15">
        <v>0.1</v>
      </c>
      <c r="E20" s="15">
        <v>2</v>
      </c>
      <c r="F20" s="15">
        <v>0.2</v>
      </c>
      <c r="G20" s="15">
        <v>3</v>
      </c>
      <c r="H20" s="15">
        <v>0.1</v>
      </c>
      <c r="I20" s="15">
        <v>1</v>
      </c>
      <c r="J20" s="15">
        <v>1.5</v>
      </c>
      <c r="K20" s="15">
        <v>1</v>
      </c>
      <c r="L20" s="15">
        <v>0.6</v>
      </c>
      <c r="M20" s="15">
        <v>2</v>
      </c>
      <c r="N20" s="15">
        <v>1.1000000000000001</v>
      </c>
    </row>
    <row r="21" spans="2:14" ht="26.25" thickBot="1" x14ac:dyDescent="0.25">
      <c r="B21" s="35" t="s">
        <v>36</v>
      </c>
      <c r="C21" s="15">
        <v>30</v>
      </c>
      <c r="D21" s="15">
        <v>2.6</v>
      </c>
      <c r="E21" s="15">
        <v>28</v>
      </c>
      <c r="F21" s="15">
        <v>2.1</v>
      </c>
      <c r="G21" s="15">
        <v>58</v>
      </c>
      <c r="H21" s="15">
        <v>2.4</v>
      </c>
      <c r="I21" s="15">
        <v>1</v>
      </c>
      <c r="J21" s="15">
        <v>0.2</v>
      </c>
      <c r="K21" s="15">
        <v>0</v>
      </c>
      <c r="L21" s="15">
        <v>0.5</v>
      </c>
      <c r="M21" s="15">
        <v>1</v>
      </c>
      <c r="N21" s="15">
        <v>0.4</v>
      </c>
    </row>
    <row r="22" spans="2:14" ht="13.5" thickBot="1" x14ac:dyDescent="0.25">
      <c r="B22" s="18" t="s">
        <v>8</v>
      </c>
      <c r="C22" s="16">
        <v>1170</v>
      </c>
      <c r="D22" s="17">
        <v>100</v>
      </c>
      <c r="E22" s="16">
        <v>1307</v>
      </c>
      <c r="F22" s="17">
        <v>100</v>
      </c>
      <c r="G22" s="16">
        <v>2476</v>
      </c>
      <c r="H22" s="17">
        <v>100</v>
      </c>
      <c r="I22" s="17">
        <v>323</v>
      </c>
      <c r="J22" s="17">
        <v>100</v>
      </c>
      <c r="K22" s="17">
        <v>447</v>
      </c>
      <c r="L22" s="17">
        <v>100</v>
      </c>
      <c r="M22" s="17">
        <v>770</v>
      </c>
      <c r="N22" s="17">
        <v>100</v>
      </c>
    </row>
    <row r="23" spans="2:14" x14ac:dyDescent="0.2">
      <c r="B23" s="20" t="s">
        <v>43</v>
      </c>
    </row>
  </sheetData>
  <mergeCells count="11">
    <mergeCell ref="C14:N14"/>
    <mergeCell ref="B3:B6"/>
    <mergeCell ref="C3:H3"/>
    <mergeCell ref="I3:N3"/>
    <mergeCell ref="C4:D4"/>
    <mergeCell ref="E4:F4"/>
    <mergeCell ref="G4:H4"/>
    <mergeCell ref="I4:J4"/>
    <mergeCell ref="K4:L4"/>
    <mergeCell ref="M4:N4"/>
    <mergeCell ref="C6:N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B2:H16"/>
  <sheetViews>
    <sheetView workbookViewId="0">
      <selection activeCell="B16" sqref="B16"/>
    </sheetView>
  </sheetViews>
  <sheetFormatPr defaultColWidth="8.85546875" defaultRowHeight="12.75" x14ac:dyDescent="0.2"/>
  <cols>
    <col min="1" max="1" width="8.85546875" style="1"/>
    <col min="2" max="2" width="12.42578125" style="1" bestFit="1" customWidth="1"/>
    <col min="3" max="3" width="8.85546875" style="1"/>
    <col min="4" max="4" width="10.7109375" style="1" bestFit="1" customWidth="1"/>
    <col min="5" max="5" width="8.85546875" style="1"/>
    <col min="6" max="6" width="10.7109375" style="1" bestFit="1" customWidth="1"/>
    <col min="7" max="7" width="8.85546875" style="1"/>
    <col min="8" max="8" width="10.7109375" style="1" bestFit="1" customWidth="1"/>
    <col min="9" max="16384" width="8.85546875" style="1"/>
  </cols>
  <sheetData>
    <row r="2" spans="2:8" x14ac:dyDescent="0.2">
      <c r="B2" s="2" t="s">
        <v>456</v>
      </c>
    </row>
    <row r="3" spans="2:8" x14ac:dyDescent="0.2">
      <c r="B3" s="434" t="s">
        <v>44</v>
      </c>
      <c r="C3" s="289">
        <v>2003</v>
      </c>
      <c r="D3" s="290"/>
      <c r="E3" s="290"/>
      <c r="F3" s="290"/>
      <c r="G3" s="290"/>
      <c r="H3" s="291"/>
    </row>
    <row r="4" spans="2:8" x14ac:dyDescent="0.2">
      <c r="B4" s="435"/>
      <c r="C4" s="289" t="s">
        <v>454</v>
      </c>
      <c r="D4" s="291"/>
      <c r="E4" s="289" t="s">
        <v>455</v>
      </c>
      <c r="F4" s="291"/>
      <c r="G4" s="289" t="s">
        <v>8</v>
      </c>
      <c r="H4" s="291"/>
    </row>
    <row r="5" spans="2:8" x14ac:dyDescent="0.2">
      <c r="B5" s="436"/>
      <c r="C5" s="82" t="s">
        <v>338</v>
      </c>
      <c r="D5" s="82" t="s">
        <v>344</v>
      </c>
      <c r="E5" s="82" t="s">
        <v>338</v>
      </c>
      <c r="F5" s="82" t="s">
        <v>344</v>
      </c>
      <c r="G5" s="82" t="s">
        <v>338</v>
      </c>
      <c r="H5" s="82" t="s">
        <v>344</v>
      </c>
    </row>
    <row r="6" spans="2:8" x14ac:dyDescent="0.2">
      <c r="B6" s="48" t="s">
        <v>49</v>
      </c>
      <c r="C6" s="120">
        <v>182</v>
      </c>
      <c r="D6" s="85">
        <v>48.533333333333331</v>
      </c>
      <c r="E6" s="120">
        <v>193</v>
      </c>
      <c r="F6" s="85">
        <v>51.466666666666669</v>
      </c>
      <c r="G6" s="120">
        <v>375</v>
      </c>
      <c r="H6" s="90">
        <v>100</v>
      </c>
    </row>
    <row r="7" spans="2:8" x14ac:dyDescent="0.2">
      <c r="B7" s="48" t="s">
        <v>50</v>
      </c>
      <c r="C7" s="120">
        <v>430</v>
      </c>
      <c r="D7" s="85">
        <v>73.504273504273513</v>
      </c>
      <c r="E7" s="120">
        <v>156</v>
      </c>
      <c r="F7" s="85">
        <v>26.495726495726487</v>
      </c>
      <c r="G7" s="120">
        <v>585</v>
      </c>
      <c r="H7" s="90">
        <v>100</v>
      </c>
    </row>
    <row r="8" spans="2:8" x14ac:dyDescent="0.2">
      <c r="B8" s="48" t="s">
        <v>51</v>
      </c>
      <c r="C8" s="120">
        <v>58</v>
      </c>
      <c r="D8" s="85">
        <v>71.604938271604937</v>
      </c>
      <c r="E8" s="120">
        <v>23</v>
      </c>
      <c r="F8" s="85">
        <v>28.395061728395063</v>
      </c>
      <c r="G8" s="120">
        <v>81</v>
      </c>
      <c r="H8" s="90">
        <v>100</v>
      </c>
    </row>
    <row r="9" spans="2:8" x14ac:dyDescent="0.2">
      <c r="B9" s="48" t="s">
        <v>52</v>
      </c>
      <c r="C9" s="120">
        <v>123</v>
      </c>
      <c r="D9" s="85">
        <v>68.333333333333329</v>
      </c>
      <c r="E9" s="120">
        <v>56</v>
      </c>
      <c r="F9" s="85">
        <v>31.666666666666671</v>
      </c>
      <c r="G9" s="120">
        <v>180</v>
      </c>
      <c r="H9" s="90">
        <v>100</v>
      </c>
    </row>
    <row r="10" spans="2:8" x14ac:dyDescent="0.2">
      <c r="B10" s="48" t="s">
        <v>53</v>
      </c>
      <c r="C10" s="120">
        <v>521</v>
      </c>
      <c r="D10" s="85">
        <v>77.414561664190202</v>
      </c>
      <c r="E10" s="120">
        <v>152</v>
      </c>
      <c r="F10" s="85">
        <v>22.585438335809798</v>
      </c>
      <c r="G10" s="120">
        <v>673</v>
      </c>
      <c r="H10" s="90">
        <v>100</v>
      </c>
    </row>
    <row r="11" spans="2:8" x14ac:dyDescent="0.2">
      <c r="B11" s="48" t="s">
        <v>54</v>
      </c>
      <c r="C11" s="120">
        <v>159</v>
      </c>
      <c r="D11" s="85">
        <v>72.602739726027394</v>
      </c>
      <c r="E11" s="120">
        <v>60</v>
      </c>
      <c r="F11" s="85">
        <v>27.397260273972606</v>
      </c>
      <c r="G11" s="120">
        <v>219</v>
      </c>
      <c r="H11" s="90">
        <v>100</v>
      </c>
    </row>
    <row r="12" spans="2:8" x14ac:dyDescent="0.2">
      <c r="B12" s="48" t="s">
        <v>55</v>
      </c>
      <c r="C12" s="120">
        <v>329</v>
      </c>
      <c r="D12" s="85">
        <v>54.924874791318871</v>
      </c>
      <c r="E12" s="120">
        <v>269</v>
      </c>
      <c r="F12" s="85">
        <v>45.075125208681129</v>
      </c>
      <c r="G12" s="120">
        <v>599</v>
      </c>
      <c r="H12" s="90">
        <v>100</v>
      </c>
    </row>
    <row r="13" spans="2:8" x14ac:dyDescent="0.2">
      <c r="B13" s="48" t="s">
        <v>56</v>
      </c>
      <c r="C13" s="120">
        <v>159</v>
      </c>
      <c r="D13" s="85">
        <v>73.271889400921665</v>
      </c>
      <c r="E13" s="120">
        <v>59</v>
      </c>
      <c r="F13" s="85">
        <v>26.728110599078335</v>
      </c>
      <c r="G13" s="120">
        <v>217</v>
      </c>
      <c r="H13" s="90">
        <v>100</v>
      </c>
    </row>
    <row r="14" spans="2:8" x14ac:dyDescent="0.2">
      <c r="B14" s="48" t="s">
        <v>57</v>
      </c>
      <c r="C14" s="120">
        <v>304</v>
      </c>
      <c r="D14" s="85">
        <v>83.97790055248619</v>
      </c>
      <c r="E14" s="120">
        <v>58</v>
      </c>
      <c r="F14" s="85">
        <v>16.02209944751381</v>
      </c>
      <c r="G14" s="120">
        <v>362</v>
      </c>
      <c r="H14" s="90">
        <v>100</v>
      </c>
    </row>
    <row r="15" spans="2:8" x14ac:dyDescent="0.2">
      <c r="B15" s="82" t="s">
        <v>61</v>
      </c>
      <c r="C15" s="265">
        <v>2265</v>
      </c>
      <c r="D15" s="266">
        <v>68.824065633546041</v>
      </c>
      <c r="E15" s="265">
        <v>1026</v>
      </c>
      <c r="F15" s="266">
        <v>31.175934366453959</v>
      </c>
      <c r="G15" s="265">
        <v>3291</v>
      </c>
      <c r="H15" s="266">
        <v>100</v>
      </c>
    </row>
    <row r="16" spans="2:8" x14ac:dyDescent="0.2">
      <c r="B16" s="20" t="s">
        <v>362</v>
      </c>
    </row>
  </sheetData>
  <mergeCells count="5">
    <mergeCell ref="B3:B5"/>
    <mergeCell ref="C3:H3"/>
    <mergeCell ref="C4:D4"/>
    <mergeCell ref="E4:F4"/>
    <mergeCell ref="G4:H4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B3:H17"/>
  <sheetViews>
    <sheetView workbookViewId="0">
      <selection activeCell="B17" sqref="B17"/>
    </sheetView>
  </sheetViews>
  <sheetFormatPr defaultColWidth="8.85546875" defaultRowHeight="12.75" x14ac:dyDescent="0.2"/>
  <cols>
    <col min="1" max="1" width="8.85546875" style="1"/>
    <col min="2" max="2" width="12.42578125" style="1" bestFit="1" customWidth="1"/>
    <col min="3" max="3" width="8.85546875" style="1"/>
    <col min="4" max="4" width="10.42578125" style="1" bestFit="1" customWidth="1"/>
    <col min="5" max="5" width="8.85546875" style="1"/>
    <col min="6" max="6" width="10.42578125" style="1" bestFit="1" customWidth="1"/>
    <col min="7" max="7" width="8.85546875" style="1"/>
    <col min="8" max="8" width="10.42578125" style="1" bestFit="1" customWidth="1"/>
    <col min="9" max="16384" width="8.85546875" style="1"/>
  </cols>
  <sheetData>
    <row r="3" spans="2:8" x14ac:dyDescent="0.2">
      <c r="B3" s="2" t="s">
        <v>453</v>
      </c>
    </row>
    <row r="4" spans="2:8" x14ac:dyDescent="0.2">
      <c r="B4" s="434" t="s">
        <v>44</v>
      </c>
      <c r="C4" s="289">
        <v>2024</v>
      </c>
      <c r="D4" s="290"/>
      <c r="E4" s="290"/>
      <c r="F4" s="290"/>
      <c r="G4" s="290"/>
      <c r="H4" s="291"/>
    </row>
    <row r="5" spans="2:8" x14ac:dyDescent="0.2">
      <c r="B5" s="435"/>
      <c r="C5" s="289" t="s">
        <v>454</v>
      </c>
      <c r="D5" s="291"/>
      <c r="E5" s="289" t="s">
        <v>455</v>
      </c>
      <c r="F5" s="291"/>
      <c r="G5" s="289" t="s">
        <v>8</v>
      </c>
      <c r="H5" s="291"/>
    </row>
    <row r="6" spans="2:8" x14ac:dyDescent="0.2">
      <c r="B6" s="436"/>
      <c r="C6" s="82" t="s">
        <v>338</v>
      </c>
      <c r="D6" s="82" t="s">
        <v>344</v>
      </c>
      <c r="E6" s="82" t="s">
        <v>338</v>
      </c>
      <c r="F6" s="82" t="s">
        <v>344</v>
      </c>
      <c r="G6" s="82" t="s">
        <v>338</v>
      </c>
      <c r="H6" s="82" t="s">
        <v>344</v>
      </c>
    </row>
    <row r="7" spans="2:8" x14ac:dyDescent="0.2">
      <c r="B7" s="48" t="s">
        <v>49</v>
      </c>
      <c r="C7" s="120">
        <v>453</v>
      </c>
      <c r="D7" s="85">
        <v>54.710144927536234</v>
      </c>
      <c r="E7" s="120">
        <v>375</v>
      </c>
      <c r="F7" s="85">
        <v>45.289855072463766</v>
      </c>
      <c r="G7" s="120">
        <v>828</v>
      </c>
      <c r="H7" s="90">
        <v>100</v>
      </c>
    </row>
    <row r="8" spans="2:8" x14ac:dyDescent="0.2">
      <c r="B8" s="48" t="s">
        <v>50</v>
      </c>
      <c r="C8" s="120">
        <v>578</v>
      </c>
      <c r="D8" s="85">
        <v>79.834254143646405</v>
      </c>
      <c r="E8" s="120">
        <v>145</v>
      </c>
      <c r="F8" s="85">
        <v>20.165745856353595</v>
      </c>
      <c r="G8" s="120">
        <v>724</v>
      </c>
      <c r="H8" s="90">
        <v>100</v>
      </c>
    </row>
    <row r="9" spans="2:8" x14ac:dyDescent="0.2">
      <c r="B9" s="48" t="s">
        <v>51</v>
      </c>
      <c r="C9" s="120">
        <v>109</v>
      </c>
      <c r="D9" s="85">
        <v>74.657534246575338</v>
      </c>
      <c r="E9" s="120">
        <v>37</v>
      </c>
      <c r="F9" s="85">
        <v>25.342465753424662</v>
      </c>
      <c r="G9" s="120">
        <v>146</v>
      </c>
      <c r="H9" s="90">
        <v>100</v>
      </c>
    </row>
    <row r="10" spans="2:8" x14ac:dyDescent="0.2">
      <c r="B10" s="48" t="s">
        <v>52</v>
      </c>
      <c r="C10" s="120">
        <v>237</v>
      </c>
      <c r="D10" s="85">
        <v>82.57839721254355</v>
      </c>
      <c r="E10" s="120">
        <v>51</v>
      </c>
      <c r="F10" s="85">
        <v>17.42160278745645</v>
      </c>
      <c r="G10" s="120">
        <v>287</v>
      </c>
      <c r="H10" s="90">
        <v>100</v>
      </c>
    </row>
    <row r="11" spans="2:8" x14ac:dyDescent="0.2">
      <c r="B11" s="48" t="s">
        <v>53</v>
      </c>
      <c r="C11" s="120">
        <v>753</v>
      </c>
      <c r="D11" s="85">
        <v>76.060606060606062</v>
      </c>
      <c r="E11" s="120">
        <v>237</v>
      </c>
      <c r="F11" s="85">
        <v>23.939393939393938</v>
      </c>
      <c r="G11" s="120">
        <v>990</v>
      </c>
      <c r="H11" s="90">
        <v>100</v>
      </c>
    </row>
    <row r="12" spans="2:8" x14ac:dyDescent="0.2">
      <c r="B12" s="48" t="s">
        <v>54</v>
      </c>
      <c r="C12" s="120">
        <v>325</v>
      </c>
      <c r="D12" s="85">
        <v>81.863979848866492</v>
      </c>
      <c r="E12" s="120">
        <v>73</v>
      </c>
      <c r="F12" s="85">
        <v>18.136020151133508</v>
      </c>
      <c r="G12" s="120">
        <v>397</v>
      </c>
      <c r="H12" s="90">
        <v>100</v>
      </c>
    </row>
    <row r="13" spans="2:8" x14ac:dyDescent="0.2">
      <c r="B13" s="48" t="s">
        <v>55</v>
      </c>
      <c r="C13" s="120">
        <v>891</v>
      </c>
      <c r="D13" s="85">
        <v>62.968197879858657</v>
      </c>
      <c r="E13" s="120">
        <v>523</v>
      </c>
      <c r="F13" s="85">
        <v>37.031802120141343</v>
      </c>
      <c r="G13" s="120">
        <v>1415</v>
      </c>
      <c r="H13" s="90">
        <v>100</v>
      </c>
    </row>
    <row r="14" spans="2:8" x14ac:dyDescent="0.2">
      <c r="B14" s="48" t="s">
        <v>56</v>
      </c>
      <c r="C14" s="120">
        <v>314</v>
      </c>
      <c r="D14" s="85">
        <v>78.5</v>
      </c>
      <c r="E14" s="120">
        <v>86</v>
      </c>
      <c r="F14" s="85">
        <v>21.5</v>
      </c>
      <c r="G14" s="120">
        <v>400</v>
      </c>
      <c r="H14" s="90">
        <v>100</v>
      </c>
    </row>
    <row r="15" spans="2:8" x14ac:dyDescent="0.2">
      <c r="B15" s="48" t="s">
        <v>57</v>
      </c>
      <c r="C15" s="120">
        <v>427</v>
      </c>
      <c r="D15" s="85">
        <v>86.437246963562757</v>
      </c>
      <c r="E15" s="120">
        <v>67</v>
      </c>
      <c r="F15" s="85">
        <v>13.562753036437243</v>
      </c>
      <c r="G15" s="120">
        <v>494</v>
      </c>
      <c r="H15" s="90">
        <v>100</v>
      </c>
    </row>
    <row r="16" spans="2:8" x14ac:dyDescent="0.2">
      <c r="B16" s="50" t="s">
        <v>61</v>
      </c>
      <c r="C16" s="84">
        <v>4085</v>
      </c>
      <c r="D16" s="90">
        <v>71.906354515050168</v>
      </c>
      <c r="E16" s="84">
        <v>1595</v>
      </c>
      <c r="F16" s="90">
        <v>28.093645484949832</v>
      </c>
      <c r="G16" s="84">
        <v>5681</v>
      </c>
      <c r="H16" s="90">
        <v>100</v>
      </c>
    </row>
    <row r="17" spans="2:2" x14ac:dyDescent="0.2">
      <c r="B17" s="20" t="s">
        <v>100</v>
      </c>
    </row>
  </sheetData>
  <mergeCells count="5">
    <mergeCell ref="B4:B6"/>
    <mergeCell ref="C4:H4"/>
    <mergeCell ref="C5:D5"/>
    <mergeCell ref="E5:F5"/>
    <mergeCell ref="G5:H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E15"/>
  <sheetViews>
    <sheetView workbookViewId="0">
      <selection activeCell="B15" sqref="B15"/>
    </sheetView>
  </sheetViews>
  <sheetFormatPr defaultRowHeight="15" x14ac:dyDescent="0.25"/>
  <cols>
    <col min="2" max="2" width="14.28515625" bestFit="1" customWidth="1"/>
    <col min="3" max="3" width="9.85546875" bestFit="1" customWidth="1"/>
    <col min="4" max="4" width="11" bestFit="1" customWidth="1"/>
    <col min="5" max="5" width="20.28515625" bestFit="1" customWidth="1"/>
  </cols>
  <sheetData>
    <row r="2" spans="2:5" ht="15.75" thickBot="1" x14ac:dyDescent="0.3">
      <c r="B2" s="2" t="s">
        <v>66</v>
      </c>
    </row>
    <row r="3" spans="2:5" ht="15.75" thickBot="1" x14ac:dyDescent="0.3">
      <c r="B3" s="297" t="s">
        <v>44</v>
      </c>
      <c r="C3" s="27">
        <v>2026</v>
      </c>
      <c r="D3" s="27">
        <v>2050</v>
      </c>
      <c r="E3" s="299" t="s">
        <v>65</v>
      </c>
    </row>
    <row r="4" spans="2:5" ht="15.75" thickBot="1" x14ac:dyDescent="0.3">
      <c r="B4" s="298"/>
      <c r="C4" s="301" t="s">
        <v>48</v>
      </c>
      <c r="D4" s="302"/>
      <c r="E4" s="300"/>
    </row>
    <row r="5" spans="2:5" ht="15.75" thickBot="1" x14ac:dyDescent="0.3">
      <c r="B5" s="28" t="s">
        <v>50</v>
      </c>
      <c r="C5" s="29">
        <v>929177</v>
      </c>
      <c r="D5" s="29">
        <v>1190925</v>
      </c>
      <c r="E5" s="30">
        <v>22</v>
      </c>
    </row>
    <row r="6" spans="2:5" ht="15.75" thickBot="1" x14ac:dyDescent="0.3">
      <c r="B6" s="28" t="s">
        <v>52</v>
      </c>
      <c r="C6" s="29">
        <v>344870</v>
      </c>
      <c r="D6" s="29">
        <v>472857</v>
      </c>
      <c r="E6" s="30">
        <v>27.1</v>
      </c>
    </row>
    <row r="7" spans="2:5" ht="15.75" thickBot="1" x14ac:dyDescent="0.3">
      <c r="B7" s="28" t="s">
        <v>55</v>
      </c>
      <c r="C7" s="29">
        <v>1703176</v>
      </c>
      <c r="D7" s="29">
        <v>4287558</v>
      </c>
      <c r="E7" s="30">
        <v>60.3</v>
      </c>
    </row>
    <row r="8" spans="2:5" ht="15.75" thickBot="1" x14ac:dyDescent="0.3">
      <c r="B8" s="28" t="s">
        <v>53</v>
      </c>
      <c r="C8" s="29">
        <v>1146371</v>
      </c>
      <c r="D8" s="29">
        <v>1969784</v>
      </c>
      <c r="E8" s="30">
        <v>41.8</v>
      </c>
    </row>
    <row r="9" spans="2:5" ht="15.75" thickBot="1" x14ac:dyDescent="0.3">
      <c r="B9" s="28" t="s">
        <v>57</v>
      </c>
      <c r="C9" s="29">
        <v>630504</v>
      </c>
      <c r="D9" s="29">
        <v>1138799</v>
      </c>
      <c r="E9" s="30">
        <v>44.6</v>
      </c>
    </row>
    <row r="10" spans="2:5" ht="15.75" thickBot="1" x14ac:dyDescent="0.3">
      <c r="B10" s="28" t="s">
        <v>56</v>
      </c>
      <c r="C10" s="29">
        <v>480664</v>
      </c>
      <c r="D10" s="29">
        <v>1086190</v>
      </c>
      <c r="E10" s="30">
        <v>55.7</v>
      </c>
    </row>
    <row r="11" spans="2:5" ht="15.75" thickBot="1" x14ac:dyDescent="0.3">
      <c r="B11" s="28" t="s">
        <v>51</v>
      </c>
      <c r="C11" s="29">
        <v>156506</v>
      </c>
      <c r="D11" s="29">
        <v>245326</v>
      </c>
      <c r="E11" s="30">
        <v>36.200000000000003</v>
      </c>
    </row>
    <row r="12" spans="2:5" ht="15.75" thickBot="1" x14ac:dyDescent="0.3">
      <c r="B12" s="28" t="s">
        <v>54</v>
      </c>
      <c r="C12" s="29">
        <v>420829</v>
      </c>
      <c r="D12" s="29">
        <v>834390</v>
      </c>
      <c r="E12" s="30">
        <v>49.6</v>
      </c>
    </row>
    <row r="13" spans="2:5" ht="15.75" thickBot="1" x14ac:dyDescent="0.3">
      <c r="B13" s="28" t="s">
        <v>49</v>
      </c>
      <c r="C13" s="29">
        <v>975041</v>
      </c>
      <c r="D13" s="29">
        <v>2130185</v>
      </c>
      <c r="E13" s="30">
        <v>54.2</v>
      </c>
    </row>
    <row r="14" spans="2:5" ht="15.75" thickBot="1" x14ac:dyDescent="0.3">
      <c r="B14" s="31" t="s">
        <v>58</v>
      </c>
      <c r="C14" s="32">
        <v>6787138</v>
      </c>
      <c r="D14" s="32">
        <v>13356015</v>
      </c>
      <c r="E14" s="33">
        <v>49.2</v>
      </c>
    </row>
    <row r="15" spans="2:5" x14ac:dyDescent="0.25">
      <c r="B15" s="20" t="s">
        <v>64</v>
      </c>
    </row>
  </sheetData>
  <mergeCells count="3">
    <mergeCell ref="B3:B4"/>
    <mergeCell ref="E3:E4"/>
    <mergeCell ref="C4:D4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B2:H15"/>
  <sheetViews>
    <sheetView workbookViewId="0">
      <selection activeCell="B15" sqref="B15"/>
    </sheetView>
  </sheetViews>
  <sheetFormatPr defaultColWidth="8.85546875" defaultRowHeight="12.75" x14ac:dyDescent="0.2"/>
  <cols>
    <col min="1" max="1" width="8.85546875" style="1"/>
    <col min="2" max="2" width="13.28515625" style="1" bestFit="1" customWidth="1"/>
    <col min="3" max="3" width="8.7109375" style="1" bestFit="1" customWidth="1"/>
    <col min="4" max="4" width="10.7109375" style="1" bestFit="1" customWidth="1"/>
    <col min="5" max="5" width="8.7109375" style="1" bestFit="1" customWidth="1"/>
    <col min="6" max="6" width="10.7109375" style="1" bestFit="1" customWidth="1"/>
    <col min="7" max="7" width="9.5703125" style="1" bestFit="1" customWidth="1"/>
    <col min="8" max="8" width="11" style="1" bestFit="1" customWidth="1"/>
    <col min="9" max="16384" width="8.85546875" style="1"/>
  </cols>
  <sheetData>
    <row r="2" spans="2:8" x14ac:dyDescent="0.2">
      <c r="B2" s="2" t="s">
        <v>450</v>
      </c>
    </row>
    <row r="3" spans="2:8" x14ac:dyDescent="0.2">
      <c r="B3" s="434" t="s">
        <v>44</v>
      </c>
      <c r="C3" s="289" t="s">
        <v>45</v>
      </c>
      <c r="D3" s="291"/>
      <c r="E3" s="289" t="s">
        <v>46</v>
      </c>
      <c r="F3" s="291"/>
      <c r="G3" s="289" t="s">
        <v>8</v>
      </c>
      <c r="H3" s="291"/>
    </row>
    <row r="4" spans="2:8" x14ac:dyDescent="0.2">
      <c r="B4" s="436"/>
      <c r="C4" s="82" t="s">
        <v>338</v>
      </c>
      <c r="D4" s="82" t="s">
        <v>348</v>
      </c>
      <c r="E4" s="82" t="s">
        <v>338</v>
      </c>
      <c r="F4" s="82" t="s">
        <v>348</v>
      </c>
      <c r="G4" s="82" t="s">
        <v>451</v>
      </c>
      <c r="H4" s="82" t="s">
        <v>348</v>
      </c>
    </row>
    <row r="5" spans="2:8" x14ac:dyDescent="0.2">
      <c r="B5" s="48" t="s">
        <v>49</v>
      </c>
      <c r="C5" s="120">
        <v>121456</v>
      </c>
      <c r="D5" s="85">
        <v>83.5</v>
      </c>
      <c r="E5" s="120">
        <v>23934</v>
      </c>
      <c r="F5" s="85">
        <v>16.5</v>
      </c>
      <c r="G5" s="120">
        <v>145390</v>
      </c>
      <c r="H5" s="90">
        <v>100</v>
      </c>
    </row>
    <row r="6" spans="2:8" x14ac:dyDescent="0.2">
      <c r="B6" s="48" t="s">
        <v>50</v>
      </c>
      <c r="C6" s="120">
        <v>75347</v>
      </c>
      <c r="D6" s="85">
        <v>93</v>
      </c>
      <c r="E6" s="120">
        <v>5691</v>
      </c>
      <c r="F6" s="85">
        <v>7</v>
      </c>
      <c r="G6" s="120">
        <v>81037</v>
      </c>
      <c r="H6" s="90">
        <v>100</v>
      </c>
    </row>
    <row r="7" spans="2:8" x14ac:dyDescent="0.2">
      <c r="B7" s="48" t="s">
        <v>51</v>
      </c>
      <c r="C7" s="120">
        <v>31442</v>
      </c>
      <c r="D7" s="85">
        <v>98.5</v>
      </c>
      <c r="E7" s="48">
        <v>486</v>
      </c>
      <c r="F7" s="85">
        <v>1.5</v>
      </c>
      <c r="G7" s="120">
        <v>31927</v>
      </c>
      <c r="H7" s="90">
        <v>100</v>
      </c>
    </row>
    <row r="8" spans="2:8" x14ac:dyDescent="0.2">
      <c r="B8" s="48" t="s">
        <v>52</v>
      </c>
      <c r="C8" s="120">
        <v>46946</v>
      </c>
      <c r="D8" s="85">
        <v>97.1</v>
      </c>
      <c r="E8" s="120">
        <v>1394</v>
      </c>
      <c r="F8" s="85">
        <v>2.9</v>
      </c>
      <c r="G8" s="120">
        <v>48340</v>
      </c>
      <c r="H8" s="90">
        <v>100</v>
      </c>
    </row>
    <row r="9" spans="2:8" x14ac:dyDescent="0.2">
      <c r="B9" s="48" t="s">
        <v>53</v>
      </c>
      <c r="C9" s="120">
        <v>171959</v>
      </c>
      <c r="D9" s="85">
        <v>72.400000000000006</v>
      </c>
      <c r="E9" s="120">
        <v>65421</v>
      </c>
      <c r="F9" s="85">
        <v>27.6</v>
      </c>
      <c r="G9" s="120">
        <v>237380</v>
      </c>
      <c r="H9" s="90">
        <v>100</v>
      </c>
    </row>
    <row r="10" spans="2:8" x14ac:dyDescent="0.2">
      <c r="B10" s="48" t="s">
        <v>54</v>
      </c>
      <c r="C10" s="120">
        <v>88166</v>
      </c>
      <c r="D10" s="85">
        <v>94.3</v>
      </c>
      <c r="E10" s="120">
        <v>5329</v>
      </c>
      <c r="F10" s="85">
        <v>5.7</v>
      </c>
      <c r="G10" s="120">
        <v>93495</v>
      </c>
      <c r="H10" s="90">
        <v>100</v>
      </c>
    </row>
    <row r="11" spans="2:8" x14ac:dyDescent="0.2">
      <c r="B11" s="48" t="s">
        <v>55</v>
      </c>
      <c r="C11" s="120">
        <v>241246</v>
      </c>
      <c r="D11" s="85">
        <v>91.2</v>
      </c>
      <c r="E11" s="120">
        <v>23149</v>
      </c>
      <c r="F11" s="85">
        <v>8.8000000000000007</v>
      </c>
      <c r="G11" s="120">
        <v>264395</v>
      </c>
      <c r="H11" s="90">
        <v>100</v>
      </c>
    </row>
    <row r="12" spans="2:8" x14ac:dyDescent="0.2">
      <c r="B12" s="48" t="s">
        <v>56</v>
      </c>
      <c r="C12" s="120">
        <v>50689</v>
      </c>
      <c r="D12" s="85">
        <v>87.5</v>
      </c>
      <c r="E12" s="120">
        <v>7261</v>
      </c>
      <c r="F12" s="85">
        <v>12.5</v>
      </c>
      <c r="G12" s="120">
        <v>57950</v>
      </c>
      <c r="H12" s="90">
        <v>100</v>
      </c>
    </row>
    <row r="13" spans="2:8" x14ac:dyDescent="0.2">
      <c r="B13" s="48" t="s">
        <v>57</v>
      </c>
      <c r="C13" s="120">
        <v>100687</v>
      </c>
      <c r="D13" s="85">
        <v>97</v>
      </c>
      <c r="E13" s="120">
        <v>3067</v>
      </c>
      <c r="F13" s="85">
        <v>3</v>
      </c>
      <c r="G13" s="120">
        <v>103753</v>
      </c>
      <c r="H13" s="90">
        <v>100</v>
      </c>
    </row>
    <row r="14" spans="2:8" x14ac:dyDescent="0.2">
      <c r="B14" s="50" t="s">
        <v>58</v>
      </c>
      <c r="C14" s="84">
        <v>927937</v>
      </c>
      <c r="D14" s="90">
        <v>87.2</v>
      </c>
      <c r="E14" s="84">
        <v>135731</v>
      </c>
      <c r="F14" s="90">
        <v>12.8</v>
      </c>
      <c r="G14" s="84">
        <v>1063667</v>
      </c>
      <c r="H14" s="90">
        <v>100</v>
      </c>
    </row>
    <row r="15" spans="2:8" x14ac:dyDescent="0.2">
      <c r="B15" s="20" t="s">
        <v>452</v>
      </c>
    </row>
  </sheetData>
  <mergeCells count="4">
    <mergeCell ref="B3:B4"/>
    <mergeCell ref="C3:D3"/>
    <mergeCell ref="E3:F3"/>
    <mergeCell ref="G3:H3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B2:H13"/>
  <sheetViews>
    <sheetView workbookViewId="0">
      <selection activeCell="H22" sqref="H22"/>
    </sheetView>
  </sheetViews>
  <sheetFormatPr defaultColWidth="8.85546875" defaultRowHeight="12.75" x14ac:dyDescent="0.2"/>
  <cols>
    <col min="1" max="1" width="8.85546875" style="1"/>
    <col min="2" max="2" width="23.7109375" style="1" bestFit="1" customWidth="1"/>
    <col min="3" max="3" width="12.28515625" style="1" bestFit="1" customWidth="1"/>
    <col min="4" max="4" width="10.28515625" style="1" bestFit="1" customWidth="1"/>
    <col min="5" max="7" width="8.85546875" style="1"/>
    <col min="8" max="8" width="9.28515625" style="1" bestFit="1" customWidth="1"/>
    <col min="9" max="16384" width="8.85546875" style="1"/>
  </cols>
  <sheetData>
    <row r="2" spans="2:8" x14ac:dyDescent="0.2">
      <c r="B2" s="2" t="s">
        <v>440</v>
      </c>
    </row>
    <row r="3" spans="2:8" x14ac:dyDescent="0.2">
      <c r="B3" s="82"/>
      <c r="C3" s="82" t="s">
        <v>441</v>
      </c>
      <c r="D3" s="82" t="s">
        <v>344</v>
      </c>
    </row>
    <row r="4" spans="2:8" x14ac:dyDescent="0.2">
      <c r="B4" s="48" t="s">
        <v>442</v>
      </c>
      <c r="C4" s="120">
        <v>1004.05</v>
      </c>
      <c r="D4" s="48">
        <v>0.7</v>
      </c>
      <c r="H4" s="134"/>
    </row>
    <row r="5" spans="2:8" x14ac:dyDescent="0.2">
      <c r="B5" s="48" t="s">
        <v>443</v>
      </c>
      <c r="C5" s="120">
        <v>1712.65</v>
      </c>
      <c r="D5" s="48">
        <v>1.3</v>
      </c>
      <c r="H5" s="134"/>
    </row>
    <row r="6" spans="2:8" x14ac:dyDescent="0.2">
      <c r="B6" s="48" t="s">
        <v>444</v>
      </c>
      <c r="C6" s="120">
        <v>2184.5100000000002</v>
      </c>
      <c r="D6" s="48">
        <v>1.6</v>
      </c>
      <c r="H6" s="134"/>
    </row>
    <row r="7" spans="2:8" x14ac:dyDescent="0.2">
      <c r="B7" s="48" t="s">
        <v>445</v>
      </c>
      <c r="C7" s="120">
        <v>2924.11</v>
      </c>
      <c r="D7" s="48">
        <v>2.2000000000000002</v>
      </c>
      <c r="H7" s="134"/>
    </row>
    <row r="8" spans="2:8" x14ac:dyDescent="0.2">
      <c r="B8" s="48" t="s">
        <v>446</v>
      </c>
      <c r="C8" s="120">
        <v>9703.16</v>
      </c>
      <c r="D8" s="48">
        <v>7.1</v>
      </c>
      <c r="H8" s="134"/>
    </row>
    <row r="9" spans="2:8" x14ac:dyDescent="0.2">
      <c r="B9" s="48" t="s">
        <v>87</v>
      </c>
      <c r="C9" s="120">
        <v>11110.3</v>
      </c>
      <c r="D9" s="48">
        <v>8.1999999999999993</v>
      </c>
      <c r="H9" s="134"/>
    </row>
    <row r="10" spans="2:8" x14ac:dyDescent="0.2">
      <c r="B10" s="48" t="s">
        <v>447</v>
      </c>
      <c r="C10" s="120">
        <v>26132.6</v>
      </c>
      <c r="D10" s="48">
        <v>19.3</v>
      </c>
      <c r="H10" s="134"/>
    </row>
    <row r="11" spans="2:8" x14ac:dyDescent="0.2">
      <c r="B11" s="48" t="s">
        <v>448</v>
      </c>
      <c r="C11" s="120">
        <v>34442</v>
      </c>
      <c r="D11" s="48">
        <v>25.4</v>
      </c>
      <c r="H11" s="134"/>
    </row>
    <row r="12" spans="2:8" x14ac:dyDescent="0.2">
      <c r="B12" s="48" t="s">
        <v>449</v>
      </c>
      <c r="C12" s="120">
        <v>46517.1</v>
      </c>
      <c r="D12" s="48">
        <v>34.299999999999997</v>
      </c>
      <c r="H12" s="134"/>
    </row>
    <row r="13" spans="2:8" x14ac:dyDescent="0.2">
      <c r="B13" s="20" t="s">
        <v>282</v>
      </c>
      <c r="H13" s="134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B2:N9"/>
  <sheetViews>
    <sheetView workbookViewId="0">
      <selection activeCell="D22" sqref="D22"/>
    </sheetView>
  </sheetViews>
  <sheetFormatPr defaultColWidth="8.85546875" defaultRowHeight="12.75" x14ac:dyDescent="0.2"/>
  <cols>
    <col min="1" max="1" width="8.85546875" style="1"/>
    <col min="2" max="2" width="9.85546875" style="1" bestFit="1" customWidth="1"/>
    <col min="3" max="3" width="8.85546875" style="1"/>
    <col min="4" max="4" width="10.7109375" style="1" bestFit="1" customWidth="1"/>
    <col min="5" max="5" width="8.85546875" style="1"/>
    <col min="6" max="6" width="10.7109375" style="1" bestFit="1" customWidth="1"/>
    <col min="7" max="7" width="8.85546875" style="1"/>
    <col min="8" max="8" width="10.7109375" style="1" bestFit="1" customWidth="1"/>
    <col min="9" max="9" width="8.85546875" style="1"/>
    <col min="10" max="10" width="10.7109375" style="1" bestFit="1" customWidth="1"/>
    <col min="11" max="11" width="8.85546875" style="1"/>
    <col min="12" max="12" width="10.7109375" style="1" bestFit="1" customWidth="1"/>
    <col min="13" max="13" width="8.85546875" style="1"/>
    <col min="14" max="14" width="10.7109375" style="1" bestFit="1" customWidth="1"/>
    <col min="15" max="16384" width="8.85546875" style="1"/>
  </cols>
  <sheetData>
    <row r="2" spans="2:14" x14ac:dyDescent="0.2">
      <c r="B2" s="2" t="s">
        <v>439</v>
      </c>
    </row>
    <row r="3" spans="2:14" x14ac:dyDescent="0.2">
      <c r="B3" s="287"/>
      <c r="C3" s="289">
        <v>2008</v>
      </c>
      <c r="D3" s="290"/>
      <c r="E3" s="290"/>
      <c r="F3" s="290"/>
      <c r="G3" s="290"/>
      <c r="H3" s="291"/>
      <c r="I3" s="289">
        <v>2025</v>
      </c>
      <c r="J3" s="290"/>
      <c r="K3" s="290"/>
      <c r="L3" s="290"/>
      <c r="M3" s="290"/>
      <c r="N3" s="291"/>
    </row>
    <row r="4" spans="2:14" x14ac:dyDescent="0.2">
      <c r="B4" s="296"/>
      <c r="C4" s="289" t="s">
        <v>427</v>
      </c>
      <c r="D4" s="291"/>
      <c r="E4" s="289" t="s">
        <v>428</v>
      </c>
      <c r="F4" s="291"/>
      <c r="G4" s="289" t="s">
        <v>437</v>
      </c>
      <c r="H4" s="291"/>
      <c r="I4" s="289" t="s">
        <v>427</v>
      </c>
      <c r="J4" s="291"/>
      <c r="K4" s="289" t="s">
        <v>428</v>
      </c>
      <c r="L4" s="291"/>
      <c r="M4" s="289" t="s">
        <v>434</v>
      </c>
      <c r="N4" s="291"/>
    </row>
    <row r="5" spans="2:14" x14ac:dyDescent="0.2">
      <c r="B5" s="288"/>
      <c r="C5" s="82" t="s">
        <v>338</v>
      </c>
      <c r="D5" s="82" t="s">
        <v>344</v>
      </c>
      <c r="E5" s="82" t="s">
        <v>338</v>
      </c>
      <c r="F5" s="82" t="s">
        <v>344</v>
      </c>
      <c r="G5" s="82" t="s">
        <v>338</v>
      </c>
      <c r="H5" s="82" t="s">
        <v>344</v>
      </c>
      <c r="I5" s="82" t="s">
        <v>338</v>
      </c>
      <c r="J5" s="82" t="s">
        <v>344</v>
      </c>
      <c r="K5" s="82" t="s">
        <v>338</v>
      </c>
      <c r="L5" s="82" t="s">
        <v>344</v>
      </c>
      <c r="M5" s="82" t="s">
        <v>338</v>
      </c>
      <c r="N5" s="82" t="s">
        <v>344</v>
      </c>
    </row>
    <row r="6" spans="2:14" x14ac:dyDescent="0.2">
      <c r="B6" s="48" t="s">
        <v>0</v>
      </c>
      <c r="C6" s="120">
        <v>312.42599999999999</v>
      </c>
      <c r="D6" s="48">
        <v>23.2</v>
      </c>
      <c r="E6" s="120">
        <v>15.6121</v>
      </c>
      <c r="F6" s="48">
        <v>1.3</v>
      </c>
      <c r="G6" s="120">
        <v>1011.03</v>
      </c>
      <c r="H6" s="48">
        <v>75.400000000000006</v>
      </c>
      <c r="I6" s="120">
        <v>410.94600000000003</v>
      </c>
      <c r="J6" s="48">
        <v>16.5</v>
      </c>
      <c r="K6" s="120">
        <v>23.385999999999999</v>
      </c>
      <c r="L6" s="48">
        <v>0.9</v>
      </c>
      <c r="M6" s="120">
        <v>2060.2199999999998</v>
      </c>
      <c r="N6" s="48">
        <v>82.6</v>
      </c>
    </row>
    <row r="7" spans="2:14" x14ac:dyDescent="0.2">
      <c r="B7" s="48" t="s">
        <v>1</v>
      </c>
      <c r="C7" s="120">
        <v>172.78299999999999</v>
      </c>
      <c r="D7" s="48">
        <v>8.1</v>
      </c>
      <c r="E7" s="120">
        <v>2.61964</v>
      </c>
      <c r="F7" s="48">
        <v>0.2</v>
      </c>
      <c r="G7" s="120">
        <v>2003.57</v>
      </c>
      <c r="H7" s="48">
        <v>91.7</v>
      </c>
      <c r="I7" s="120">
        <v>333.74400000000003</v>
      </c>
      <c r="J7" s="48">
        <v>8.4</v>
      </c>
      <c r="K7" s="120">
        <v>7.87704</v>
      </c>
      <c r="L7" s="48">
        <v>0.2</v>
      </c>
      <c r="M7" s="120">
        <v>3626.58</v>
      </c>
      <c r="N7" s="48">
        <v>91.4</v>
      </c>
    </row>
    <row r="8" spans="2:14" x14ac:dyDescent="0.2">
      <c r="B8" s="48" t="s">
        <v>432</v>
      </c>
      <c r="C8" s="120">
        <v>485.21</v>
      </c>
      <c r="D8" s="48">
        <v>13.8</v>
      </c>
      <c r="E8" s="120">
        <v>18.2317</v>
      </c>
      <c r="F8" s="48">
        <v>0.5</v>
      </c>
      <c r="G8" s="120">
        <v>3014.6</v>
      </c>
      <c r="H8" s="48">
        <v>85.7</v>
      </c>
      <c r="I8" s="120">
        <v>744.69</v>
      </c>
      <c r="J8" s="48">
        <v>11.5</v>
      </c>
      <c r="K8" s="120">
        <v>31.263000000000002</v>
      </c>
      <c r="L8" s="48">
        <v>0.5</v>
      </c>
      <c r="M8" s="120">
        <v>5686.81</v>
      </c>
      <c r="N8" s="85">
        <v>88</v>
      </c>
    </row>
    <row r="9" spans="2:14" x14ac:dyDescent="0.2">
      <c r="B9" s="20" t="s">
        <v>425</v>
      </c>
    </row>
  </sheetData>
  <mergeCells count="9">
    <mergeCell ref="B3:B5"/>
    <mergeCell ref="C3:H3"/>
    <mergeCell ref="I3:N3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B2:H15"/>
  <sheetViews>
    <sheetView workbookViewId="0">
      <selection activeCell="E20" sqref="E20"/>
    </sheetView>
  </sheetViews>
  <sheetFormatPr defaultColWidth="8.85546875" defaultRowHeight="12.75" x14ac:dyDescent="0.2"/>
  <cols>
    <col min="1" max="3" width="8.85546875" style="1"/>
    <col min="4" max="4" width="10.7109375" style="1" bestFit="1" customWidth="1"/>
    <col min="5" max="5" width="8.85546875" style="1"/>
    <col min="6" max="6" width="10.7109375" style="1" bestFit="1" customWidth="1"/>
    <col min="7" max="7" width="8.85546875" style="1"/>
    <col min="8" max="8" width="13.28515625" style="1" customWidth="1"/>
    <col min="9" max="16384" width="8.85546875" style="1"/>
  </cols>
  <sheetData>
    <row r="2" spans="2:8" x14ac:dyDescent="0.2">
      <c r="B2" s="2" t="s">
        <v>436</v>
      </c>
    </row>
    <row r="3" spans="2:8" x14ac:dyDescent="0.2">
      <c r="B3" s="434" t="s">
        <v>44</v>
      </c>
      <c r="C3" s="289" t="s">
        <v>427</v>
      </c>
      <c r="D3" s="291"/>
      <c r="E3" s="289" t="s">
        <v>428</v>
      </c>
      <c r="F3" s="291"/>
      <c r="G3" s="289" t="s">
        <v>437</v>
      </c>
      <c r="H3" s="291"/>
    </row>
    <row r="4" spans="2:8" x14ac:dyDescent="0.2">
      <c r="B4" s="436"/>
      <c r="C4" s="82" t="s">
        <v>338</v>
      </c>
      <c r="D4" s="82" t="s">
        <v>344</v>
      </c>
      <c r="E4" s="82" t="s">
        <v>338</v>
      </c>
      <c r="F4" s="82" t="s">
        <v>344</v>
      </c>
      <c r="G4" s="82" t="s">
        <v>338</v>
      </c>
      <c r="H4" s="82" t="s">
        <v>344</v>
      </c>
    </row>
    <row r="5" spans="2:8" x14ac:dyDescent="0.2">
      <c r="B5" s="48" t="s">
        <v>21</v>
      </c>
      <c r="C5" s="120">
        <v>53.286999999999999</v>
      </c>
      <c r="D5" s="48">
        <v>12.5</v>
      </c>
      <c r="E5" s="120">
        <v>1.8446</v>
      </c>
      <c r="F5" s="48">
        <v>0.4</v>
      </c>
      <c r="G5" s="120">
        <v>374.42200000000003</v>
      </c>
      <c r="H5" s="85">
        <v>87</v>
      </c>
    </row>
    <row r="6" spans="2:8" x14ac:dyDescent="0.2">
      <c r="B6" s="48" t="s">
        <v>22</v>
      </c>
      <c r="C6" s="120">
        <v>49.04</v>
      </c>
      <c r="D6" s="48">
        <v>9.1999999999999993</v>
      </c>
      <c r="E6" s="120">
        <v>1.9115800000000001</v>
      </c>
      <c r="F6" s="48">
        <v>0.4</v>
      </c>
      <c r="G6" s="120">
        <v>481.166</v>
      </c>
      <c r="H6" s="48">
        <v>90.3</v>
      </c>
    </row>
    <row r="7" spans="2:8" x14ac:dyDescent="0.2">
      <c r="B7" s="48" t="s">
        <v>23</v>
      </c>
      <c r="C7" s="120">
        <v>10.087899999999999</v>
      </c>
      <c r="D7" s="48">
        <v>11.2</v>
      </c>
      <c r="E7" s="120">
        <v>0.56989999999999996</v>
      </c>
      <c r="F7" s="48">
        <v>0.8</v>
      </c>
      <c r="G7" s="120">
        <v>79.692800000000005</v>
      </c>
      <c r="H7" s="85">
        <v>88</v>
      </c>
    </row>
    <row r="8" spans="2:8" x14ac:dyDescent="0.2">
      <c r="B8" s="48" t="s">
        <v>24</v>
      </c>
      <c r="C8" s="120">
        <v>29.0594</v>
      </c>
      <c r="D8" s="48">
        <v>13.3</v>
      </c>
      <c r="E8" s="120">
        <v>1.1477999999999999</v>
      </c>
      <c r="F8" s="48">
        <v>0.6</v>
      </c>
      <c r="G8" s="120">
        <v>176.56899999999999</v>
      </c>
      <c r="H8" s="48">
        <v>86.1</v>
      </c>
    </row>
    <row r="9" spans="2:8" x14ac:dyDescent="0.2">
      <c r="B9" s="48" t="s">
        <v>25</v>
      </c>
      <c r="C9" s="120">
        <v>84.064999999999998</v>
      </c>
      <c r="D9" s="48">
        <v>12.7</v>
      </c>
      <c r="E9" s="120">
        <v>1.0804</v>
      </c>
      <c r="F9" s="48">
        <v>0.2</v>
      </c>
      <c r="G9" s="120">
        <v>580.34299999999996</v>
      </c>
      <c r="H9" s="48">
        <v>87.1</v>
      </c>
    </row>
    <row r="10" spans="2:8" x14ac:dyDescent="0.2">
      <c r="B10" s="48" t="s">
        <v>26</v>
      </c>
      <c r="C10" s="120">
        <v>24.010400000000001</v>
      </c>
      <c r="D10" s="48">
        <v>9.8000000000000007</v>
      </c>
      <c r="E10" s="120">
        <v>1.50631</v>
      </c>
      <c r="F10" s="48">
        <v>0.6</v>
      </c>
      <c r="G10" s="120">
        <v>222.298</v>
      </c>
      <c r="H10" s="48">
        <v>89.6</v>
      </c>
    </row>
    <row r="11" spans="2:8" x14ac:dyDescent="0.2">
      <c r="B11" s="48" t="s">
        <v>27</v>
      </c>
      <c r="C11" s="120">
        <v>177.48500000000001</v>
      </c>
      <c r="D11" s="48">
        <v>24.1</v>
      </c>
      <c r="E11" s="120">
        <v>5.7403300000000002</v>
      </c>
      <c r="F11" s="48">
        <v>1.2</v>
      </c>
      <c r="G11" s="120">
        <v>563.55600000000004</v>
      </c>
      <c r="H11" s="48">
        <v>74.8</v>
      </c>
    </row>
    <row r="12" spans="2:8" x14ac:dyDescent="0.2">
      <c r="B12" s="48" t="s">
        <v>28</v>
      </c>
      <c r="C12" s="120">
        <v>29.988600000000002</v>
      </c>
      <c r="D12" s="48">
        <v>12.7</v>
      </c>
      <c r="E12" s="120">
        <v>2.3860899999999998</v>
      </c>
      <c r="F12" s="48">
        <v>1.2</v>
      </c>
      <c r="G12" s="120">
        <v>204.09700000000001</v>
      </c>
      <c r="H12" s="48">
        <v>86.2</v>
      </c>
    </row>
    <row r="13" spans="2:8" x14ac:dyDescent="0.2">
      <c r="B13" s="48" t="s">
        <v>29</v>
      </c>
      <c r="C13" s="120">
        <v>28.186599999999999</v>
      </c>
      <c r="D13" s="48">
        <v>7.9</v>
      </c>
      <c r="E13" s="120">
        <v>2.04474</v>
      </c>
      <c r="F13" s="48">
        <v>0.6</v>
      </c>
      <c r="G13" s="120">
        <v>332.45400000000001</v>
      </c>
      <c r="H13" s="48">
        <v>91.6</v>
      </c>
    </row>
    <row r="14" spans="2:8" x14ac:dyDescent="0.2">
      <c r="B14" s="50" t="s">
        <v>61</v>
      </c>
      <c r="C14" s="84">
        <v>485.21</v>
      </c>
      <c r="D14" s="50">
        <v>12.600000000000001</v>
      </c>
      <c r="E14" s="84">
        <v>18.2317</v>
      </c>
      <c r="F14" s="90">
        <v>0.66666666666666663</v>
      </c>
      <c r="G14" s="84">
        <v>3014.6</v>
      </c>
      <c r="H14" s="90">
        <v>86.744444444444454</v>
      </c>
    </row>
    <row r="15" spans="2:8" x14ac:dyDescent="0.2">
      <c r="B15" s="20" t="s">
        <v>438</v>
      </c>
    </row>
  </sheetData>
  <mergeCells count="4">
    <mergeCell ref="B3:B4"/>
    <mergeCell ref="C3:D3"/>
    <mergeCell ref="E3:F3"/>
    <mergeCell ref="G3:H3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B2:H15"/>
  <sheetViews>
    <sheetView workbookViewId="0">
      <selection activeCell="B15" sqref="B15"/>
    </sheetView>
  </sheetViews>
  <sheetFormatPr defaultColWidth="8.85546875" defaultRowHeight="12.75" x14ac:dyDescent="0.2"/>
  <cols>
    <col min="1" max="5" width="8.85546875" style="1"/>
    <col min="6" max="6" width="10.7109375" style="1" bestFit="1" customWidth="1"/>
    <col min="7" max="7" width="8.85546875" style="1"/>
    <col min="8" max="8" width="10.7109375" style="1" bestFit="1" customWidth="1"/>
    <col min="9" max="16384" width="8.85546875" style="1"/>
  </cols>
  <sheetData>
    <row r="2" spans="2:8" x14ac:dyDescent="0.2">
      <c r="B2" s="2" t="s">
        <v>433</v>
      </c>
    </row>
    <row r="3" spans="2:8" x14ac:dyDescent="0.2">
      <c r="B3" s="434" t="s">
        <v>44</v>
      </c>
      <c r="C3" s="289" t="s">
        <v>427</v>
      </c>
      <c r="D3" s="291"/>
      <c r="E3" s="289" t="s">
        <v>428</v>
      </c>
      <c r="F3" s="291"/>
      <c r="G3" s="289" t="s">
        <v>434</v>
      </c>
      <c r="H3" s="291"/>
    </row>
    <row r="4" spans="2:8" x14ac:dyDescent="0.2">
      <c r="B4" s="436"/>
      <c r="C4" s="82" t="s">
        <v>338</v>
      </c>
      <c r="D4" s="82" t="s">
        <v>344</v>
      </c>
      <c r="E4" s="82" t="s">
        <v>338</v>
      </c>
      <c r="F4" s="82" t="s">
        <v>344</v>
      </c>
      <c r="G4" s="82" t="s">
        <v>338</v>
      </c>
      <c r="H4" s="82" t="s">
        <v>344</v>
      </c>
    </row>
    <row r="5" spans="2:8" x14ac:dyDescent="0.2">
      <c r="B5" s="48" t="s">
        <v>21</v>
      </c>
      <c r="C5" s="120">
        <v>162.36199999999999</v>
      </c>
      <c r="D5" s="85">
        <v>17.57</v>
      </c>
      <c r="E5" s="120">
        <v>3.4427699999999999</v>
      </c>
      <c r="F5" s="85">
        <v>0.37</v>
      </c>
      <c r="G5" s="120">
        <v>758.33500000000004</v>
      </c>
      <c r="H5" s="85">
        <v>82.06</v>
      </c>
    </row>
    <row r="6" spans="2:8" x14ac:dyDescent="0.2">
      <c r="B6" s="48" t="s">
        <v>22</v>
      </c>
      <c r="C6" s="120">
        <v>49.563800000000001</v>
      </c>
      <c r="D6" s="85">
        <v>6.71</v>
      </c>
      <c r="E6" s="120">
        <v>1.6509</v>
      </c>
      <c r="F6" s="85">
        <v>0.22</v>
      </c>
      <c r="G6" s="120">
        <v>687.31200000000001</v>
      </c>
      <c r="H6" s="85">
        <v>93.07</v>
      </c>
    </row>
    <row r="7" spans="2:8" x14ac:dyDescent="0.2">
      <c r="B7" s="48" t="s">
        <v>23</v>
      </c>
      <c r="C7" s="120">
        <v>9.8312399999999993</v>
      </c>
      <c r="D7" s="85">
        <v>6.82</v>
      </c>
      <c r="E7" s="120">
        <v>0</v>
      </c>
      <c r="F7" s="85">
        <v>0</v>
      </c>
      <c r="G7" s="120">
        <v>134.41800000000001</v>
      </c>
      <c r="H7" s="85">
        <v>93.18</v>
      </c>
    </row>
    <row r="8" spans="2:8" x14ac:dyDescent="0.2">
      <c r="B8" s="48" t="s">
        <v>24</v>
      </c>
      <c r="C8" s="120">
        <v>45.966900000000003</v>
      </c>
      <c r="D8" s="85">
        <v>14.68</v>
      </c>
      <c r="E8" s="120">
        <v>2.2696000000000001</v>
      </c>
      <c r="F8" s="85">
        <v>0.72</v>
      </c>
      <c r="G8" s="120">
        <v>264.93</v>
      </c>
      <c r="H8" s="85">
        <v>84.6</v>
      </c>
    </row>
    <row r="9" spans="2:8" x14ac:dyDescent="0.2">
      <c r="B9" s="48" t="s">
        <v>25</v>
      </c>
      <c r="C9" s="120">
        <v>96.918899999999994</v>
      </c>
      <c r="D9" s="85">
        <v>8.82</v>
      </c>
      <c r="E9" s="120">
        <v>8.6245499999999993</v>
      </c>
      <c r="F9" s="85">
        <v>0.78</v>
      </c>
      <c r="G9" s="120">
        <v>993.22900000000004</v>
      </c>
      <c r="H9" s="85">
        <v>90.39</v>
      </c>
    </row>
    <row r="10" spans="2:8" x14ac:dyDescent="0.2">
      <c r="B10" s="48" t="s">
        <v>26</v>
      </c>
      <c r="C10" s="120">
        <v>33.095599999999997</v>
      </c>
      <c r="D10" s="85">
        <v>7.82</v>
      </c>
      <c r="E10" s="120">
        <v>0</v>
      </c>
      <c r="F10" s="85">
        <v>0</v>
      </c>
      <c r="G10" s="120">
        <v>390.02699999999999</v>
      </c>
      <c r="H10" s="85">
        <v>92.18</v>
      </c>
    </row>
    <row r="11" spans="2:8" x14ac:dyDescent="0.2">
      <c r="B11" s="48" t="s">
        <v>27</v>
      </c>
      <c r="C11" s="120">
        <v>214.20500000000001</v>
      </c>
      <c r="D11" s="85">
        <v>12.01</v>
      </c>
      <c r="E11" s="120">
        <v>11.0877</v>
      </c>
      <c r="F11" s="85">
        <v>0.62</v>
      </c>
      <c r="G11" s="120">
        <v>1557.61</v>
      </c>
      <c r="H11" s="85">
        <v>87.36</v>
      </c>
    </row>
    <row r="12" spans="2:8" x14ac:dyDescent="0.2">
      <c r="B12" s="48" t="s">
        <v>28</v>
      </c>
      <c r="C12" s="120">
        <v>77.473200000000006</v>
      </c>
      <c r="D12" s="85">
        <v>16.62</v>
      </c>
      <c r="E12" s="120">
        <v>1.7748900000000001</v>
      </c>
      <c r="F12" s="85">
        <v>0.38</v>
      </c>
      <c r="G12" s="120">
        <v>386.82</v>
      </c>
      <c r="H12" s="85">
        <v>83</v>
      </c>
    </row>
    <row r="13" spans="2:8" x14ac:dyDescent="0.2">
      <c r="B13" s="48" t="s">
        <v>29</v>
      </c>
      <c r="C13" s="120">
        <v>55.273200000000003</v>
      </c>
      <c r="D13" s="85">
        <v>9.67</v>
      </c>
      <c r="E13" s="120">
        <v>2.4126099999999999</v>
      </c>
      <c r="F13" s="85">
        <v>0.42</v>
      </c>
      <c r="G13" s="120">
        <v>514.12400000000002</v>
      </c>
      <c r="H13" s="85">
        <v>89.91</v>
      </c>
    </row>
    <row r="14" spans="2:8" x14ac:dyDescent="0.2">
      <c r="B14" s="50" t="s">
        <v>61</v>
      </c>
      <c r="C14" s="84">
        <v>744.69</v>
      </c>
      <c r="D14" s="90">
        <v>11.52</v>
      </c>
      <c r="E14" s="84">
        <v>31.263000000000002</v>
      </c>
      <c r="F14" s="90">
        <v>0.48</v>
      </c>
      <c r="G14" s="84">
        <v>5686.81</v>
      </c>
      <c r="H14" s="90">
        <v>87.99</v>
      </c>
    </row>
    <row r="15" spans="2:8" x14ac:dyDescent="0.2">
      <c r="B15" s="20" t="s">
        <v>435</v>
      </c>
    </row>
  </sheetData>
  <mergeCells count="4">
    <mergeCell ref="B3:B4"/>
    <mergeCell ref="C3:D3"/>
    <mergeCell ref="E3:F3"/>
    <mergeCell ref="G3:H3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B2:N9"/>
  <sheetViews>
    <sheetView workbookViewId="0">
      <selection activeCell="H18" sqref="H18"/>
    </sheetView>
  </sheetViews>
  <sheetFormatPr defaultColWidth="8.85546875" defaultRowHeight="12.75" x14ac:dyDescent="0.2"/>
  <cols>
    <col min="1" max="1" width="8.85546875" style="1"/>
    <col min="2" max="2" width="9.85546875" style="1" bestFit="1" customWidth="1"/>
    <col min="3" max="3" width="8.85546875" style="1"/>
    <col min="4" max="4" width="10.7109375" style="1" bestFit="1" customWidth="1"/>
    <col min="5" max="5" width="8.85546875" style="1"/>
    <col min="6" max="6" width="10.7109375" style="1" bestFit="1" customWidth="1"/>
    <col min="7" max="7" width="8.85546875" style="1"/>
    <col min="8" max="8" width="10.7109375" style="1" bestFit="1" customWidth="1"/>
    <col min="9" max="9" width="8.85546875" style="1"/>
    <col min="10" max="10" width="10.7109375" style="1" bestFit="1" customWidth="1"/>
    <col min="11" max="11" width="8.85546875" style="1"/>
    <col min="12" max="12" width="10.7109375" style="1" bestFit="1" customWidth="1"/>
    <col min="13" max="13" width="8.85546875" style="1"/>
    <col min="14" max="14" width="10.7109375" style="1" bestFit="1" customWidth="1"/>
    <col min="15" max="16384" width="8.85546875" style="1"/>
  </cols>
  <sheetData>
    <row r="2" spans="2:14" x14ac:dyDescent="0.2">
      <c r="B2" s="2" t="s">
        <v>431</v>
      </c>
    </row>
    <row r="3" spans="2:14" x14ac:dyDescent="0.2">
      <c r="B3" s="287" t="s">
        <v>112</v>
      </c>
      <c r="C3" s="289">
        <v>2008</v>
      </c>
      <c r="D3" s="290"/>
      <c r="E3" s="290"/>
      <c r="F3" s="290"/>
      <c r="G3" s="290"/>
      <c r="H3" s="291"/>
      <c r="I3" s="289">
        <v>2025</v>
      </c>
      <c r="J3" s="290"/>
      <c r="K3" s="290"/>
      <c r="L3" s="290"/>
      <c r="M3" s="290"/>
      <c r="N3" s="291"/>
    </row>
    <row r="4" spans="2:14" x14ac:dyDescent="0.2">
      <c r="B4" s="296"/>
      <c r="C4" s="289" t="s">
        <v>427</v>
      </c>
      <c r="D4" s="291"/>
      <c r="E4" s="289" t="s">
        <v>428</v>
      </c>
      <c r="F4" s="291"/>
      <c r="G4" s="289" t="s">
        <v>429</v>
      </c>
      <c r="H4" s="291"/>
      <c r="I4" s="289" t="s">
        <v>427</v>
      </c>
      <c r="J4" s="291"/>
      <c r="K4" s="289" t="s">
        <v>428</v>
      </c>
      <c r="L4" s="291"/>
      <c r="M4" s="289" t="s">
        <v>429</v>
      </c>
      <c r="N4" s="291"/>
    </row>
    <row r="5" spans="2:14" x14ac:dyDescent="0.2">
      <c r="B5" s="288"/>
      <c r="C5" s="82" t="s">
        <v>338</v>
      </c>
      <c r="D5" s="82" t="s">
        <v>344</v>
      </c>
      <c r="E5" s="82" t="s">
        <v>338</v>
      </c>
      <c r="F5" s="82" t="s">
        <v>344</v>
      </c>
      <c r="G5" s="82" t="s">
        <v>338</v>
      </c>
      <c r="H5" s="82" t="s">
        <v>344</v>
      </c>
      <c r="I5" s="82" t="s">
        <v>338</v>
      </c>
      <c r="J5" s="82" t="s">
        <v>344</v>
      </c>
      <c r="K5" s="82" t="s">
        <v>338</v>
      </c>
      <c r="L5" s="82" t="s">
        <v>344</v>
      </c>
      <c r="M5" s="82" t="s">
        <v>338</v>
      </c>
      <c r="N5" s="82" t="s">
        <v>344</v>
      </c>
    </row>
    <row r="6" spans="2:14" x14ac:dyDescent="0.2">
      <c r="B6" s="48" t="s">
        <v>0</v>
      </c>
      <c r="C6" s="120">
        <v>312.42599999999999</v>
      </c>
      <c r="D6" s="48">
        <v>23.2</v>
      </c>
      <c r="E6" s="120">
        <v>15.6121</v>
      </c>
      <c r="F6" s="48">
        <v>1.3</v>
      </c>
      <c r="G6" s="120">
        <v>328.03800000000001</v>
      </c>
      <c r="H6" s="48">
        <v>24.6</v>
      </c>
      <c r="I6" s="120">
        <v>410.94600000000003</v>
      </c>
      <c r="J6" s="48">
        <v>16.5</v>
      </c>
      <c r="K6" s="120">
        <v>23.385999999999999</v>
      </c>
      <c r="L6" s="48">
        <v>0.9</v>
      </c>
      <c r="M6" s="120">
        <v>434.33199999999999</v>
      </c>
      <c r="N6" s="48">
        <v>17.399999999999999</v>
      </c>
    </row>
    <row r="7" spans="2:14" x14ac:dyDescent="0.2">
      <c r="B7" s="48" t="s">
        <v>1</v>
      </c>
      <c r="C7" s="120">
        <v>172.78299999999999</v>
      </c>
      <c r="D7" s="48">
        <v>8.1</v>
      </c>
      <c r="E7" s="120">
        <v>2.61964</v>
      </c>
      <c r="F7" s="48">
        <v>0.2</v>
      </c>
      <c r="G7" s="120">
        <v>175.40299999999999</v>
      </c>
      <c r="H7" s="48">
        <v>8.3000000000000007</v>
      </c>
      <c r="I7" s="120">
        <v>333.74400000000003</v>
      </c>
      <c r="J7" s="48">
        <v>8.4</v>
      </c>
      <c r="K7" s="120">
        <v>7.87704</v>
      </c>
      <c r="L7" s="48">
        <v>0.2</v>
      </c>
      <c r="M7" s="120">
        <v>341.62099999999998</v>
      </c>
      <c r="N7" s="48">
        <v>8.6</v>
      </c>
    </row>
    <row r="8" spans="2:14" x14ac:dyDescent="0.2">
      <c r="B8" s="48" t="s">
        <v>432</v>
      </c>
      <c r="C8" s="120">
        <v>485.21</v>
      </c>
      <c r="D8" s="48">
        <v>13.9</v>
      </c>
      <c r="E8" s="120">
        <v>18.2317</v>
      </c>
      <c r="F8" s="48">
        <v>0.5</v>
      </c>
      <c r="G8" s="120">
        <v>503.44099999999997</v>
      </c>
      <c r="H8" s="48">
        <v>14.5</v>
      </c>
      <c r="I8" s="120">
        <v>744.69</v>
      </c>
      <c r="J8" s="48">
        <v>11.5</v>
      </c>
      <c r="K8" s="120">
        <v>31.263000000000002</v>
      </c>
      <c r="L8" s="48">
        <v>0.5</v>
      </c>
      <c r="M8" s="120">
        <v>775.95299999999997</v>
      </c>
      <c r="N8" s="48">
        <v>12</v>
      </c>
    </row>
    <row r="9" spans="2:14" x14ac:dyDescent="0.2">
      <c r="B9" s="20" t="s">
        <v>425</v>
      </c>
    </row>
  </sheetData>
  <mergeCells count="9">
    <mergeCell ref="B3:B5"/>
    <mergeCell ref="C3:H3"/>
    <mergeCell ref="I3:N3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B2:N10"/>
  <sheetViews>
    <sheetView workbookViewId="0">
      <selection activeCell="H19" sqref="H19"/>
    </sheetView>
  </sheetViews>
  <sheetFormatPr defaultColWidth="8.85546875" defaultRowHeight="12.75" x14ac:dyDescent="0.2"/>
  <cols>
    <col min="1" max="1" width="8.85546875" style="1"/>
    <col min="2" max="3" width="14.85546875" style="1" customWidth="1"/>
    <col min="4" max="4" width="10.7109375" style="1" bestFit="1" customWidth="1"/>
    <col min="5" max="5" width="8.85546875" style="1"/>
    <col min="6" max="6" width="10.7109375" style="1" bestFit="1" customWidth="1"/>
    <col min="7" max="7" width="8.85546875" style="1"/>
    <col min="8" max="8" width="10.7109375" style="1" bestFit="1" customWidth="1"/>
    <col min="9" max="9" width="8.85546875" style="1"/>
    <col min="10" max="10" width="10.7109375" style="1" bestFit="1" customWidth="1"/>
    <col min="11" max="11" width="8.85546875" style="1"/>
    <col min="12" max="12" width="10.7109375" style="1" bestFit="1" customWidth="1"/>
    <col min="13" max="13" width="8.85546875" style="1"/>
    <col min="14" max="14" width="10.7109375" style="1" bestFit="1" customWidth="1"/>
    <col min="15" max="16384" width="8.85546875" style="1"/>
  </cols>
  <sheetData>
    <row r="2" spans="2:14" x14ac:dyDescent="0.2">
      <c r="B2" s="2" t="s">
        <v>430</v>
      </c>
    </row>
    <row r="3" spans="2:14" x14ac:dyDescent="0.2">
      <c r="B3" s="287"/>
      <c r="C3" s="289">
        <v>2008</v>
      </c>
      <c r="D3" s="290"/>
      <c r="E3" s="290"/>
      <c r="F3" s="290"/>
      <c r="G3" s="290"/>
      <c r="H3" s="291"/>
      <c r="I3" s="289">
        <v>2025</v>
      </c>
      <c r="J3" s="290"/>
      <c r="K3" s="290"/>
      <c r="L3" s="290"/>
      <c r="M3" s="290"/>
      <c r="N3" s="291"/>
    </row>
    <row r="4" spans="2:14" x14ac:dyDescent="0.2">
      <c r="B4" s="296"/>
      <c r="C4" s="289" t="s">
        <v>427</v>
      </c>
      <c r="D4" s="291"/>
      <c r="E4" s="289" t="s">
        <v>428</v>
      </c>
      <c r="F4" s="291"/>
      <c r="G4" s="289" t="s">
        <v>429</v>
      </c>
      <c r="H4" s="291"/>
      <c r="I4" s="289" t="s">
        <v>427</v>
      </c>
      <c r="J4" s="291"/>
      <c r="K4" s="289" t="s">
        <v>428</v>
      </c>
      <c r="L4" s="291"/>
      <c r="M4" s="289" t="s">
        <v>429</v>
      </c>
      <c r="N4" s="291"/>
    </row>
    <row r="5" spans="2:14" x14ac:dyDescent="0.2">
      <c r="B5" s="288"/>
      <c r="C5" s="82" t="s">
        <v>338</v>
      </c>
      <c r="D5" s="82" t="s">
        <v>344</v>
      </c>
      <c r="E5" s="82" t="s">
        <v>338</v>
      </c>
      <c r="F5" s="82" t="s">
        <v>344</v>
      </c>
      <c r="G5" s="82" t="s">
        <v>338</v>
      </c>
      <c r="H5" s="82" t="s">
        <v>344</v>
      </c>
      <c r="I5" s="82" t="s">
        <v>338</v>
      </c>
      <c r="J5" s="82" t="s">
        <v>344</v>
      </c>
      <c r="K5" s="82" t="s">
        <v>338</v>
      </c>
      <c r="L5" s="82" t="s">
        <v>344</v>
      </c>
      <c r="M5" s="82" t="s">
        <v>338</v>
      </c>
      <c r="N5" s="82" t="s">
        <v>344</v>
      </c>
    </row>
    <row r="6" spans="2:14" x14ac:dyDescent="0.2">
      <c r="B6" s="48" t="s">
        <v>119</v>
      </c>
      <c r="C6" s="120">
        <v>256.51799999999997</v>
      </c>
      <c r="D6" s="48">
        <v>11.5</v>
      </c>
      <c r="E6" s="120">
        <v>15.8903</v>
      </c>
      <c r="F6" s="48">
        <v>0.9</v>
      </c>
      <c r="G6" s="120">
        <v>272.40800000000002</v>
      </c>
      <c r="H6" s="48">
        <v>12.3</v>
      </c>
      <c r="I6" s="120">
        <v>436.28800000000001</v>
      </c>
      <c r="J6" s="48">
        <v>9.75</v>
      </c>
      <c r="K6" s="120">
        <v>21.6205</v>
      </c>
      <c r="L6" s="48">
        <v>0.48</v>
      </c>
      <c r="M6" s="120">
        <v>457.90800000000002</v>
      </c>
      <c r="N6" s="48">
        <v>10.23</v>
      </c>
    </row>
    <row r="7" spans="2:14" x14ac:dyDescent="0.2">
      <c r="B7" s="48" t="s">
        <v>17</v>
      </c>
      <c r="C7" s="120">
        <v>28.974599999999999</v>
      </c>
      <c r="D7" s="48">
        <v>10</v>
      </c>
      <c r="E7" s="120">
        <v>1.1603000000000001</v>
      </c>
      <c r="F7" s="48">
        <v>0.39</v>
      </c>
      <c r="G7" s="120">
        <v>30.134899999999998</v>
      </c>
      <c r="H7" s="48">
        <v>10.4</v>
      </c>
      <c r="I7" s="120">
        <v>72.017499999999998</v>
      </c>
      <c r="J7" s="48">
        <v>11.13</v>
      </c>
      <c r="K7" s="120">
        <v>2.84179</v>
      </c>
      <c r="L7" s="48">
        <v>0.44</v>
      </c>
      <c r="M7" s="120">
        <v>74.859200000000001</v>
      </c>
      <c r="N7" s="48">
        <v>11.57</v>
      </c>
    </row>
    <row r="8" spans="2:14" x14ac:dyDescent="0.2">
      <c r="B8" s="48" t="s">
        <v>6</v>
      </c>
      <c r="C8" s="120">
        <v>13.4116</v>
      </c>
      <c r="D8" s="48">
        <v>11.5</v>
      </c>
      <c r="E8" s="120">
        <v>0.37587999999999999</v>
      </c>
      <c r="F8" s="48">
        <v>0.32</v>
      </c>
      <c r="G8" s="120">
        <v>13.7875</v>
      </c>
      <c r="H8" s="48">
        <v>11.8</v>
      </c>
      <c r="I8" s="120">
        <v>24.198499999999999</v>
      </c>
      <c r="J8" s="48">
        <v>11.18</v>
      </c>
      <c r="K8" s="120">
        <v>0.27126</v>
      </c>
      <c r="L8" s="48">
        <v>0.13</v>
      </c>
      <c r="M8" s="120">
        <v>24.469799999999999</v>
      </c>
      <c r="N8" s="48">
        <v>11.3</v>
      </c>
    </row>
    <row r="9" spans="2:14" x14ac:dyDescent="0.2">
      <c r="B9" s="48" t="s">
        <v>18</v>
      </c>
      <c r="C9" s="120">
        <v>186.30600000000001</v>
      </c>
      <c r="D9" s="48">
        <v>22.1</v>
      </c>
      <c r="E9" s="120">
        <v>0.80528999999999995</v>
      </c>
      <c r="F9" s="48">
        <v>0.1</v>
      </c>
      <c r="G9" s="120">
        <v>187.11099999999999</v>
      </c>
      <c r="H9" s="48">
        <v>22.2</v>
      </c>
      <c r="I9" s="120">
        <v>212.18600000000001</v>
      </c>
      <c r="J9" s="48">
        <v>18.86</v>
      </c>
      <c r="K9" s="120">
        <v>6.5295100000000001</v>
      </c>
      <c r="L9" s="48">
        <v>0.57999999999999996</v>
      </c>
      <c r="M9" s="120">
        <v>218.71600000000001</v>
      </c>
      <c r="N9" s="48">
        <v>19.440000000000001</v>
      </c>
    </row>
    <row r="10" spans="2:14" x14ac:dyDescent="0.2">
      <c r="B10" s="20" t="s">
        <v>425</v>
      </c>
    </row>
  </sheetData>
  <mergeCells count="9">
    <mergeCell ref="B3:B5"/>
    <mergeCell ref="C3:H3"/>
    <mergeCell ref="I3:N3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B2:N8"/>
  <sheetViews>
    <sheetView workbookViewId="0">
      <selection activeCell="B8" sqref="B8"/>
    </sheetView>
  </sheetViews>
  <sheetFormatPr defaultColWidth="8.85546875" defaultRowHeight="12.75" x14ac:dyDescent="0.2"/>
  <cols>
    <col min="1" max="3" width="8.85546875" style="1"/>
    <col min="4" max="4" width="10.7109375" style="1" bestFit="1" customWidth="1"/>
    <col min="5" max="5" width="8.85546875" style="1"/>
    <col min="6" max="6" width="10.7109375" style="1" bestFit="1" customWidth="1"/>
    <col min="7" max="7" width="8.85546875" style="1"/>
    <col min="8" max="8" width="10.7109375" style="1" bestFit="1" customWidth="1"/>
    <col min="9" max="9" width="8.85546875" style="1"/>
    <col min="10" max="10" width="10.7109375" style="1" bestFit="1" customWidth="1"/>
    <col min="11" max="11" width="8.85546875" style="1"/>
    <col min="12" max="12" width="10.7109375" style="1" bestFit="1" customWidth="1"/>
    <col min="13" max="13" width="8.85546875" style="1"/>
    <col min="14" max="14" width="10.7109375" style="1" bestFit="1" customWidth="1"/>
    <col min="15" max="16384" width="8.85546875" style="1"/>
  </cols>
  <sheetData>
    <row r="2" spans="2:14" x14ac:dyDescent="0.2">
      <c r="B2" s="2" t="s">
        <v>426</v>
      </c>
    </row>
    <row r="3" spans="2:14" x14ac:dyDescent="0.2">
      <c r="B3" s="287"/>
      <c r="C3" s="289">
        <v>2008</v>
      </c>
      <c r="D3" s="290"/>
      <c r="E3" s="290"/>
      <c r="F3" s="290"/>
      <c r="G3" s="290"/>
      <c r="H3" s="291"/>
      <c r="I3" s="289">
        <v>2025</v>
      </c>
      <c r="J3" s="290"/>
      <c r="K3" s="290"/>
      <c r="L3" s="290"/>
      <c r="M3" s="290"/>
      <c r="N3" s="291"/>
    </row>
    <row r="4" spans="2:14" x14ac:dyDescent="0.2">
      <c r="B4" s="296"/>
      <c r="C4" s="289" t="s">
        <v>427</v>
      </c>
      <c r="D4" s="291"/>
      <c r="E4" s="289" t="s">
        <v>428</v>
      </c>
      <c r="F4" s="291"/>
      <c r="G4" s="289" t="s">
        <v>429</v>
      </c>
      <c r="H4" s="291"/>
      <c r="I4" s="289" t="s">
        <v>427</v>
      </c>
      <c r="J4" s="291"/>
      <c r="K4" s="289" t="s">
        <v>428</v>
      </c>
      <c r="L4" s="291"/>
      <c r="M4" s="289" t="s">
        <v>429</v>
      </c>
      <c r="N4" s="291"/>
    </row>
    <row r="5" spans="2:14" x14ac:dyDescent="0.2">
      <c r="B5" s="288"/>
      <c r="C5" s="82" t="s">
        <v>338</v>
      </c>
      <c r="D5" s="82" t="s">
        <v>344</v>
      </c>
      <c r="E5" s="82" t="s">
        <v>338</v>
      </c>
      <c r="F5" s="82" t="s">
        <v>344</v>
      </c>
      <c r="G5" s="82" t="s">
        <v>338</v>
      </c>
      <c r="H5" s="82" t="s">
        <v>344</v>
      </c>
      <c r="I5" s="82" t="s">
        <v>338</v>
      </c>
      <c r="J5" s="82" t="s">
        <v>344</v>
      </c>
      <c r="K5" s="82" t="s">
        <v>338</v>
      </c>
      <c r="L5" s="82" t="s">
        <v>344</v>
      </c>
      <c r="M5" s="82" t="s">
        <v>338</v>
      </c>
      <c r="N5" s="82" t="s">
        <v>344</v>
      </c>
    </row>
    <row r="6" spans="2:14" x14ac:dyDescent="0.2">
      <c r="B6" s="48" t="s">
        <v>19</v>
      </c>
      <c r="C6" s="120">
        <v>354.63850000000002</v>
      </c>
      <c r="D6" s="85">
        <v>17</v>
      </c>
      <c r="E6" s="120">
        <v>10.923530000000001</v>
      </c>
      <c r="F6" s="48">
        <v>0.7</v>
      </c>
      <c r="G6" s="120">
        <v>365.56169999999997</v>
      </c>
      <c r="H6" s="48">
        <v>17.7</v>
      </c>
      <c r="I6" s="120">
        <v>165.52199999999999</v>
      </c>
      <c r="J6" s="85">
        <v>13.45</v>
      </c>
      <c r="K6" s="120">
        <v>12.709199999999999</v>
      </c>
      <c r="L6" s="85">
        <v>0.43</v>
      </c>
      <c r="M6" s="120">
        <v>178.23099999999999</v>
      </c>
      <c r="N6" s="85">
        <v>13.88</v>
      </c>
    </row>
    <row r="7" spans="2:14" x14ac:dyDescent="0.2">
      <c r="B7" s="48" t="s">
        <v>145</v>
      </c>
      <c r="C7" s="120">
        <v>130.5711</v>
      </c>
      <c r="D7" s="48">
        <v>9.1</v>
      </c>
      <c r="E7" s="120">
        <v>7.3082200000000004</v>
      </c>
      <c r="F7" s="48">
        <v>0.6</v>
      </c>
      <c r="G7" s="120">
        <v>137.87979999999999</v>
      </c>
      <c r="H7" s="48">
        <v>9.6</v>
      </c>
      <c r="I7" s="120">
        <v>579.16800000000001</v>
      </c>
      <c r="J7" s="85">
        <v>7.67</v>
      </c>
      <c r="K7" s="120">
        <v>18.553799999999999</v>
      </c>
      <c r="L7" s="85">
        <v>0.59</v>
      </c>
      <c r="M7" s="120">
        <v>597.72199999999998</v>
      </c>
      <c r="N7" s="85">
        <v>8.26</v>
      </c>
    </row>
    <row r="8" spans="2:14" x14ac:dyDescent="0.2">
      <c r="B8" s="20" t="s">
        <v>425</v>
      </c>
    </row>
  </sheetData>
  <mergeCells count="9">
    <mergeCell ref="B3:B5"/>
    <mergeCell ref="C3:H3"/>
    <mergeCell ref="I3:N3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B3:R9"/>
  <sheetViews>
    <sheetView workbookViewId="0">
      <selection activeCell="H19" sqref="H19"/>
    </sheetView>
  </sheetViews>
  <sheetFormatPr defaultColWidth="8.85546875" defaultRowHeight="12.75" x14ac:dyDescent="0.2"/>
  <cols>
    <col min="1" max="16384" width="8.85546875" style="1"/>
  </cols>
  <sheetData>
    <row r="3" spans="2:18" x14ac:dyDescent="0.2">
      <c r="B3" s="2" t="s">
        <v>420</v>
      </c>
    </row>
    <row r="4" spans="2:18" x14ac:dyDescent="0.2">
      <c r="B4" s="287"/>
      <c r="C4" s="289">
        <v>2025</v>
      </c>
      <c r="D4" s="290"/>
      <c r="E4" s="290"/>
      <c r="F4" s="290"/>
      <c r="G4" s="290"/>
      <c r="H4" s="290"/>
      <c r="I4" s="290"/>
      <c r="J4" s="291"/>
      <c r="K4" s="289">
        <v>2008</v>
      </c>
      <c r="L4" s="290"/>
      <c r="M4" s="290"/>
      <c r="N4" s="290"/>
      <c r="O4" s="290"/>
      <c r="P4" s="290"/>
      <c r="Q4" s="290"/>
      <c r="R4" s="291"/>
    </row>
    <row r="5" spans="2:18" x14ac:dyDescent="0.2">
      <c r="B5" s="296"/>
      <c r="C5" s="289" t="s">
        <v>421</v>
      </c>
      <c r="D5" s="291"/>
      <c r="E5" s="289" t="s">
        <v>422</v>
      </c>
      <c r="F5" s="291"/>
      <c r="G5" s="289" t="s">
        <v>423</v>
      </c>
      <c r="H5" s="291"/>
      <c r="I5" s="289" t="s">
        <v>424</v>
      </c>
      <c r="J5" s="291"/>
      <c r="K5" s="289" t="s">
        <v>421</v>
      </c>
      <c r="L5" s="291"/>
      <c r="M5" s="289" t="s">
        <v>422</v>
      </c>
      <c r="N5" s="291"/>
      <c r="O5" s="289" t="s">
        <v>423</v>
      </c>
      <c r="P5" s="291"/>
      <c r="Q5" s="289" t="s">
        <v>424</v>
      </c>
      <c r="R5" s="291"/>
    </row>
    <row r="6" spans="2:18" x14ac:dyDescent="0.2">
      <c r="B6" s="288"/>
      <c r="C6" s="136" t="s">
        <v>338</v>
      </c>
      <c r="D6" s="137" t="s">
        <v>344</v>
      </c>
      <c r="E6" s="136" t="s">
        <v>338</v>
      </c>
      <c r="F6" s="137" t="s">
        <v>344</v>
      </c>
      <c r="G6" s="136" t="s">
        <v>338</v>
      </c>
      <c r="H6" s="137" t="s">
        <v>344</v>
      </c>
      <c r="I6" s="136" t="s">
        <v>338</v>
      </c>
      <c r="J6" s="137" t="s">
        <v>344</v>
      </c>
      <c r="K6" s="136" t="s">
        <v>338</v>
      </c>
      <c r="L6" s="137" t="s">
        <v>344</v>
      </c>
      <c r="M6" s="136" t="s">
        <v>338</v>
      </c>
      <c r="N6" s="137" t="s">
        <v>344</v>
      </c>
      <c r="O6" s="136" t="s">
        <v>338</v>
      </c>
      <c r="P6" s="137" t="s">
        <v>344</v>
      </c>
      <c r="Q6" s="136" t="s">
        <v>338</v>
      </c>
      <c r="R6" s="137" t="s">
        <v>344</v>
      </c>
    </row>
    <row r="7" spans="2:18" x14ac:dyDescent="0.2">
      <c r="B7" s="48" t="s">
        <v>0</v>
      </c>
      <c r="C7" s="120">
        <v>117.548</v>
      </c>
      <c r="D7" s="85">
        <v>39.450000000000003</v>
      </c>
      <c r="E7" s="120">
        <v>123.636</v>
      </c>
      <c r="F7" s="85">
        <v>39.72</v>
      </c>
      <c r="G7" s="120">
        <v>70.231099999999998</v>
      </c>
      <c r="H7" s="85">
        <v>20.100000000000001</v>
      </c>
      <c r="I7" s="120">
        <v>1.0112699999999999</v>
      </c>
      <c r="J7" s="85">
        <v>0.73</v>
      </c>
      <c r="K7" s="120">
        <v>160.762</v>
      </c>
      <c r="L7" s="48">
        <v>37.6</v>
      </c>
      <c r="M7" s="120">
        <v>161.87100000000001</v>
      </c>
      <c r="N7" s="48">
        <v>39.6</v>
      </c>
      <c r="O7" s="120">
        <v>81.887900000000002</v>
      </c>
      <c r="P7" s="48">
        <v>22.5</v>
      </c>
      <c r="Q7" s="120">
        <v>2.9664600000000001</v>
      </c>
      <c r="R7" s="85">
        <v>0.32</v>
      </c>
    </row>
    <row r="8" spans="2:18" x14ac:dyDescent="0.2">
      <c r="B8" s="48" t="s">
        <v>1</v>
      </c>
      <c r="C8" s="120">
        <v>61.715600000000002</v>
      </c>
      <c r="D8" s="85">
        <v>37.29</v>
      </c>
      <c r="E8" s="120">
        <v>51.935600000000001</v>
      </c>
      <c r="F8" s="85">
        <v>28.12</v>
      </c>
      <c r="G8" s="120">
        <v>33.987699999999997</v>
      </c>
      <c r="H8" s="85">
        <v>19.11</v>
      </c>
      <c r="I8" s="120">
        <v>25.144600000000001</v>
      </c>
      <c r="J8" s="85">
        <v>15.47</v>
      </c>
      <c r="K8" s="120">
        <v>124.464</v>
      </c>
      <c r="L8" s="48">
        <v>35.700000000000003</v>
      </c>
      <c r="M8" s="120">
        <v>93.863200000000006</v>
      </c>
      <c r="N8" s="48">
        <v>30.1</v>
      </c>
      <c r="O8" s="120">
        <v>63.778799999999997</v>
      </c>
      <c r="P8" s="48">
        <v>19.7</v>
      </c>
      <c r="Q8" s="120">
        <v>51.637599999999999</v>
      </c>
      <c r="R8" s="85">
        <v>14.6</v>
      </c>
    </row>
    <row r="9" spans="2:18" x14ac:dyDescent="0.2">
      <c r="B9" s="20" t="s">
        <v>425</v>
      </c>
    </row>
  </sheetData>
  <mergeCells count="11">
    <mergeCell ref="Q5:R5"/>
    <mergeCell ref="B4:B6"/>
    <mergeCell ref="C4:J4"/>
    <mergeCell ref="K4:R4"/>
    <mergeCell ref="C5:D5"/>
    <mergeCell ref="E5:F5"/>
    <mergeCell ref="G5:H5"/>
    <mergeCell ref="I5:J5"/>
    <mergeCell ref="K5:L5"/>
    <mergeCell ref="M5:N5"/>
    <mergeCell ref="O5:P5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B2:L8"/>
  <sheetViews>
    <sheetView workbookViewId="0">
      <selection activeCell="H19" sqref="H19"/>
    </sheetView>
  </sheetViews>
  <sheetFormatPr defaultColWidth="8.85546875" defaultRowHeight="12.75" x14ac:dyDescent="0.2"/>
  <cols>
    <col min="1" max="1" width="8.85546875" style="1"/>
    <col min="2" max="2" width="11.28515625" style="1" bestFit="1" customWidth="1"/>
    <col min="3" max="3" width="9.5703125" style="1" bestFit="1" customWidth="1"/>
    <col min="4" max="4" width="10.7109375" style="1" bestFit="1" customWidth="1"/>
    <col min="5" max="5" width="9.5703125" style="1" bestFit="1" customWidth="1"/>
    <col min="6" max="6" width="10.7109375" style="1" bestFit="1" customWidth="1"/>
    <col min="7" max="7" width="9.5703125" style="1" bestFit="1" customWidth="1"/>
    <col min="8" max="8" width="10.7109375" style="1" bestFit="1" customWidth="1"/>
    <col min="9" max="9" width="9.5703125" style="1" bestFit="1" customWidth="1"/>
    <col min="10" max="10" width="10.7109375" style="1" bestFit="1" customWidth="1"/>
    <col min="11" max="11" width="9.5703125" style="1" bestFit="1" customWidth="1"/>
    <col min="12" max="12" width="10.7109375" style="1" bestFit="1" customWidth="1"/>
    <col min="13" max="16384" width="8.85546875" style="1"/>
  </cols>
  <sheetData>
    <row r="2" spans="2:12" x14ac:dyDescent="0.2">
      <c r="B2" s="2" t="s">
        <v>419</v>
      </c>
    </row>
    <row r="3" spans="2:12" x14ac:dyDescent="0.2">
      <c r="B3" s="434" t="s">
        <v>414</v>
      </c>
      <c r="C3" s="289">
        <v>2006</v>
      </c>
      <c r="D3" s="291"/>
      <c r="E3" s="289">
        <v>2009</v>
      </c>
      <c r="F3" s="291"/>
      <c r="G3" s="289">
        <v>2011</v>
      </c>
      <c r="H3" s="291"/>
      <c r="I3" s="289">
        <v>2015</v>
      </c>
      <c r="J3" s="291"/>
      <c r="K3" s="289">
        <v>2023</v>
      </c>
      <c r="L3" s="291"/>
    </row>
    <row r="4" spans="2:12" x14ac:dyDescent="0.2">
      <c r="B4" s="436"/>
      <c r="C4" s="82" t="s">
        <v>415</v>
      </c>
      <c r="D4" s="82" t="s">
        <v>344</v>
      </c>
      <c r="E4" s="82" t="s">
        <v>415</v>
      </c>
      <c r="F4" s="82" t="s">
        <v>344</v>
      </c>
      <c r="G4" s="82" t="s">
        <v>415</v>
      </c>
      <c r="H4" s="82" t="s">
        <v>344</v>
      </c>
      <c r="I4" s="82" t="s">
        <v>415</v>
      </c>
      <c r="J4" s="82" t="s">
        <v>344</v>
      </c>
      <c r="K4" s="82" t="s">
        <v>415</v>
      </c>
      <c r="L4" s="82" t="s">
        <v>344</v>
      </c>
    </row>
    <row r="5" spans="2:12" x14ac:dyDescent="0.2">
      <c r="B5" s="48" t="s">
        <v>416</v>
      </c>
      <c r="C5" s="120">
        <v>2701348</v>
      </c>
      <c r="D5" s="48">
        <v>74</v>
      </c>
      <c r="E5" s="120">
        <v>2546076</v>
      </c>
      <c r="F5" s="48">
        <v>65.3</v>
      </c>
      <c r="G5" s="120">
        <v>2517001</v>
      </c>
      <c r="H5" s="48">
        <v>61.3</v>
      </c>
      <c r="I5" s="120">
        <v>2766173</v>
      </c>
      <c r="J5" s="48">
        <v>59.7</v>
      </c>
      <c r="K5" s="120">
        <v>3014247</v>
      </c>
      <c r="L5" s="48">
        <v>52.6</v>
      </c>
    </row>
    <row r="6" spans="2:12" x14ac:dyDescent="0.2">
      <c r="B6" s="48" t="s">
        <v>417</v>
      </c>
      <c r="C6" s="120">
        <v>1942081</v>
      </c>
      <c r="D6" s="48">
        <v>53.2</v>
      </c>
      <c r="E6" s="120">
        <v>1865148</v>
      </c>
      <c r="F6" s="48">
        <v>47.8</v>
      </c>
      <c r="G6" s="120">
        <v>1582371</v>
      </c>
      <c r="H6" s="48">
        <v>38.5</v>
      </c>
      <c r="I6" s="120">
        <v>1720192</v>
      </c>
      <c r="J6" s="48">
        <v>37.1</v>
      </c>
      <c r="K6" s="120">
        <v>1495469</v>
      </c>
      <c r="L6" s="48">
        <v>26.1</v>
      </c>
    </row>
    <row r="7" spans="2:12" x14ac:dyDescent="0.2">
      <c r="B7" s="48" t="s">
        <v>418</v>
      </c>
      <c r="C7" s="120">
        <v>825432</v>
      </c>
      <c r="D7" s="48">
        <v>22.6</v>
      </c>
      <c r="E7" s="120">
        <v>1011745</v>
      </c>
      <c r="F7" s="48">
        <v>25.9</v>
      </c>
      <c r="G7" s="120">
        <v>664703</v>
      </c>
      <c r="H7" s="48">
        <v>16.2</v>
      </c>
      <c r="I7" s="120">
        <v>780405</v>
      </c>
      <c r="J7" s="48">
        <v>16.8</v>
      </c>
      <c r="K7" s="120">
        <v>604690</v>
      </c>
      <c r="L7" s="48">
        <v>10.6</v>
      </c>
    </row>
    <row r="8" spans="2:12" x14ac:dyDescent="0.2">
      <c r="B8" s="20" t="s">
        <v>410</v>
      </c>
    </row>
  </sheetData>
  <mergeCells count="6">
    <mergeCell ref="K3:L3"/>
    <mergeCell ref="B3:B4"/>
    <mergeCell ref="C3:D3"/>
    <mergeCell ref="E3:F3"/>
    <mergeCell ref="G3:H3"/>
    <mergeCell ref="I3:J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"/>
  <sheetViews>
    <sheetView workbookViewId="0">
      <selection activeCell="D11" sqref="D11"/>
    </sheetView>
  </sheetViews>
  <sheetFormatPr defaultRowHeight="15" x14ac:dyDescent="0.25"/>
  <sheetData>
    <row r="1" spans="2:2" x14ac:dyDescent="0.25">
      <c r="B1" t="s">
        <v>273</v>
      </c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B2:L8"/>
  <sheetViews>
    <sheetView workbookViewId="0">
      <selection activeCell="D17" sqref="D17"/>
    </sheetView>
  </sheetViews>
  <sheetFormatPr defaultColWidth="8.85546875" defaultRowHeight="12.75" x14ac:dyDescent="0.2"/>
  <cols>
    <col min="1" max="1" width="8.85546875" style="1"/>
    <col min="2" max="2" width="12" style="1" bestFit="1" customWidth="1"/>
    <col min="3" max="3" width="9.140625" style="1" bestFit="1" customWidth="1"/>
    <col min="4" max="4" width="9" style="1" bestFit="1" customWidth="1"/>
    <col min="5" max="5" width="9.140625" style="1" bestFit="1" customWidth="1"/>
    <col min="6" max="6" width="9" style="1" bestFit="1" customWidth="1"/>
    <col min="7" max="7" width="9.140625" style="1" bestFit="1" customWidth="1"/>
    <col min="8" max="8" width="9" style="1" bestFit="1" customWidth="1"/>
    <col min="9" max="9" width="9.140625" style="1" bestFit="1" customWidth="1"/>
    <col min="10" max="10" width="9" style="1" bestFit="1" customWidth="1"/>
    <col min="11" max="11" width="9.140625" style="1" bestFit="1" customWidth="1"/>
    <col min="12" max="12" width="9" style="1" bestFit="1" customWidth="1"/>
    <col min="13" max="16384" width="8.85546875" style="1"/>
  </cols>
  <sheetData>
    <row r="2" spans="2:12" x14ac:dyDescent="0.2">
      <c r="B2" s="2" t="s">
        <v>413</v>
      </c>
    </row>
    <row r="3" spans="2:12" x14ac:dyDescent="0.2">
      <c r="B3" s="434" t="s">
        <v>414</v>
      </c>
      <c r="C3" s="289">
        <v>2006</v>
      </c>
      <c r="D3" s="291"/>
      <c r="E3" s="289">
        <v>2009</v>
      </c>
      <c r="F3" s="291"/>
      <c r="G3" s="289">
        <v>2011</v>
      </c>
      <c r="H3" s="291"/>
      <c r="I3" s="289">
        <v>2015</v>
      </c>
      <c r="J3" s="291"/>
      <c r="K3" s="289">
        <v>2023</v>
      </c>
      <c r="L3" s="291"/>
    </row>
    <row r="4" spans="2:12" x14ac:dyDescent="0.2">
      <c r="B4" s="436"/>
      <c r="C4" s="82" t="s">
        <v>415</v>
      </c>
      <c r="D4" s="82" t="s">
        <v>344</v>
      </c>
      <c r="E4" s="82" t="s">
        <v>415</v>
      </c>
      <c r="F4" s="82" t="s">
        <v>344</v>
      </c>
      <c r="G4" s="82" t="s">
        <v>415</v>
      </c>
      <c r="H4" s="82" t="s">
        <v>344</v>
      </c>
      <c r="I4" s="82" t="s">
        <v>415</v>
      </c>
      <c r="J4" s="82" t="s">
        <v>344</v>
      </c>
      <c r="K4" s="82" t="s">
        <v>415</v>
      </c>
      <c r="L4" s="82" t="s">
        <v>344</v>
      </c>
    </row>
    <row r="5" spans="2:12" x14ac:dyDescent="0.2">
      <c r="B5" s="48" t="s">
        <v>416</v>
      </c>
      <c r="C5" s="120">
        <v>2701348</v>
      </c>
      <c r="D5" s="48">
        <v>74</v>
      </c>
      <c r="E5" s="120">
        <v>2546076</v>
      </c>
      <c r="F5" s="48">
        <v>65.3</v>
      </c>
      <c r="G5" s="120">
        <v>2517001</v>
      </c>
      <c r="H5" s="48">
        <v>61.3</v>
      </c>
      <c r="I5" s="120">
        <v>2766173</v>
      </c>
      <c r="J5" s="48">
        <v>59.7</v>
      </c>
      <c r="K5" s="120">
        <v>3014247</v>
      </c>
      <c r="L5" s="48">
        <v>52.6</v>
      </c>
    </row>
    <row r="6" spans="2:12" x14ac:dyDescent="0.2">
      <c r="B6" s="48" t="s">
        <v>417</v>
      </c>
      <c r="C6" s="120">
        <v>1942081</v>
      </c>
      <c r="D6" s="48">
        <v>53.2</v>
      </c>
      <c r="E6" s="120">
        <v>1865148</v>
      </c>
      <c r="F6" s="48">
        <v>47.8</v>
      </c>
      <c r="G6" s="120">
        <v>1582371</v>
      </c>
      <c r="H6" s="48">
        <v>38.5</v>
      </c>
      <c r="I6" s="120">
        <v>1720192</v>
      </c>
      <c r="J6" s="48">
        <v>37.1</v>
      </c>
      <c r="K6" s="120">
        <v>1495469</v>
      </c>
      <c r="L6" s="48">
        <v>26.1</v>
      </c>
    </row>
    <row r="7" spans="2:12" x14ac:dyDescent="0.2">
      <c r="B7" s="48" t="s">
        <v>418</v>
      </c>
      <c r="C7" s="120">
        <v>825432</v>
      </c>
      <c r="D7" s="48">
        <v>22.6</v>
      </c>
      <c r="E7" s="120">
        <v>1011745</v>
      </c>
      <c r="F7" s="48">
        <v>25.9</v>
      </c>
      <c r="G7" s="120">
        <v>664703</v>
      </c>
      <c r="H7" s="48">
        <v>16.2</v>
      </c>
      <c r="I7" s="120">
        <v>780405</v>
      </c>
      <c r="J7" s="48">
        <v>16.8</v>
      </c>
      <c r="K7" s="120">
        <v>604690</v>
      </c>
      <c r="L7" s="48">
        <v>10.6</v>
      </c>
    </row>
    <row r="8" spans="2:12" x14ac:dyDescent="0.2">
      <c r="B8" s="20" t="s">
        <v>410</v>
      </c>
    </row>
  </sheetData>
  <mergeCells count="6">
    <mergeCell ref="K3:L3"/>
    <mergeCell ref="B3:B4"/>
    <mergeCell ref="C3:D3"/>
    <mergeCell ref="E3:F3"/>
    <mergeCell ref="G3:H3"/>
    <mergeCell ref="I3:J3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B2:D14"/>
  <sheetViews>
    <sheetView workbookViewId="0">
      <selection activeCell="H17" sqref="H17"/>
    </sheetView>
  </sheetViews>
  <sheetFormatPr defaultColWidth="8.85546875" defaultRowHeight="12.75" x14ac:dyDescent="0.2"/>
  <cols>
    <col min="1" max="1" width="8.85546875" style="1"/>
    <col min="2" max="2" width="13.28515625" style="1" bestFit="1" customWidth="1"/>
    <col min="3" max="3" width="9.5703125" style="1" bestFit="1" customWidth="1"/>
    <col min="4" max="4" width="11.7109375" style="1" bestFit="1" customWidth="1"/>
    <col min="5" max="16384" width="8.85546875" style="1"/>
  </cols>
  <sheetData>
    <row r="2" spans="2:4" x14ac:dyDescent="0.2">
      <c r="B2" s="2" t="s">
        <v>411</v>
      </c>
    </row>
    <row r="3" spans="2:4" x14ac:dyDescent="0.2">
      <c r="B3" s="82" t="s">
        <v>44</v>
      </c>
      <c r="C3" s="82" t="s">
        <v>338</v>
      </c>
      <c r="D3" s="82" t="s">
        <v>344</v>
      </c>
    </row>
    <row r="4" spans="2:4" x14ac:dyDescent="0.2">
      <c r="B4" s="48" t="s">
        <v>49</v>
      </c>
      <c r="C4" s="120">
        <v>80885</v>
      </c>
      <c r="D4" s="85">
        <v>9.6853710310434007</v>
      </c>
    </row>
    <row r="5" spans="2:4" x14ac:dyDescent="0.2">
      <c r="B5" s="48" t="s">
        <v>412</v>
      </c>
      <c r="C5" s="120">
        <v>271049</v>
      </c>
      <c r="D5" s="85">
        <v>34.808351946136781</v>
      </c>
    </row>
    <row r="6" spans="2:4" x14ac:dyDescent="0.2">
      <c r="B6" s="48" t="s">
        <v>51</v>
      </c>
      <c r="C6" s="120">
        <v>42332</v>
      </c>
      <c r="D6" s="85">
        <v>29.669524933739531</v>
      </c>
    </row>
    <row r="7" spans="2:4" x14ac:dyDescent="0.2">
      <c r="B7" s="48" t="s">
        <v>52</v>
      </c>
      <c r="C7" s="120">
        <v>62118</v>
      </c>
      <c r="D7" s="85">
        <v>22.619371521277387</v>
      </c>
    </row>
    <row r="8" spans="2:4" x14ac:dyDescent="0.2">
      <c r="B8" s="48" t="s">
        <v>53</v>
      </c>
      <c r="C8" s="120">
        <v>337918</v>
      </c>
      <c r="D8" s="85">
        <v>34.907137605459575</v>
      </c>
    </row>
    <row r="9" spans="2:4" x14ac:dyDescent="0.2">
      <c r="B9" s="48" t="s">
        <v>54</v>
      </c>
      <c r="C9" s="120">
        <v>137745</v>
      </c>
      <c r="D9" s="85">
        <v>33.708530045903771</v>
      </c>
    </row>
    <row r="10" spans="2:4" x14ac:dyDescent="0.2">
      <c r="B10" s="48" t="s">
        <v>55</v>
      </c>
      <c r="C10" s="120">
        <v>245289</v>
      </c>
      <c r="D10" s="85">
        <v>17.819483581196568</v>
      </c>
    </row>
    <row r="11" spans="2:4" x14ac:dyDescent="0.2">
      <c r="B11" s="48" t="s">
        <v>56</v>
      </c>
      <c r="C11" s="120">
        <v>128803</v>
      </c>
      <c r="D11" s="85">
        <v>31.744852618275001</v>
      </c>
    </row>
    <row r="12" spans="2:4" x14ac:dyDescent="0.2">
      <c r="B12" s="48" t="s">
        <v>57</v>
      </c>
      <c r="C12" s="120">
        <v>189330</v>
      </c>
      <c r="D12" s="85">
        <v>35.212473257460374</v>
      </c>
    </row>
    <row r="13" spans="2:4" x14ac:dyDescent="0.2">
      <c r="B13" s="48" t="s">
        <v>58</v>
      </c>
      <c r="C13" s="120">
        <v>1495469</v>
      </c>
      <c r="D13" s="85">
        <v>26.109207472412763</v>
      </c>
    </row>
    <row r="14" spans="2:4" x14ac:dyDescent="0.2">
      <c r="B14" s="20" t="s">
        <v>386</v>
      </c>
    </row>
  </sheetData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B2:L15"/>
  <sheetViews>
    <sheetView workbookViewId="0">
      <selection activeCell="F27" sqref="F27"/>
    </sheetView>
  </sheetViews>
  <sheetFormatPr defaultColWidth="8.85546875" defaultRowHeight="12.75" x14ac:dyDescent="0.2"/>
  <cols>
    <col min="1" max="1" width="8.85546875" style="1"/>
    <col min="2" max="2" width="13.28515625" style="1" bestFit="1" customWidth="1"/>
    <col min="3" max="3" width="13.28515625" style="1" customWidth="1"/>
    <col min="4" max="16384" width="8.85546875" style="1"/>
  </cols>
  <sheetData>
    <row r="2" spans="2:12" x14ac:dyDescent="0.2">
      <c r="B2" s="2" t="s">
        <v>408</v>
      </c>
    </row>
    <row r="3" spans="2:12" x14ac:dyDescent="0.2">
      <c r="B3" s="434" t="s">
        <v>44</v>
      </c>
      <c r="C3" s="289" t="s">
        <v>409</v>
      </c>
      <c r="D3" s="290"/>
      <c r="E3" s="290"/>
      <c r="F3" s="290"/>
      <c r="G3" s="290"/>
      <c r="H3" s="290"/>
      <c r="I3" s="290"/>
      <c r="J3" s="290"/>
      <c r="K3" s="290"/>
      <c r="L3" s="291"/>
    </row>
    <row r="4" spans="2:12" x14ac:dyDescent="0.2">
      <c r="B4" s="435"/>
      <c r="C4" s="289">
        <v>2006</v>
      </c>
      <c r="D4" s="291"/>
      <c r="E4" s="289">
        <v>2009</v>
      </c>
      <c r="F4" s="291"/>
      <c r="G4" s="289">
        <v>2011</v>
      </c>
      <c r="H4" s="291"/>
      <c r="I4" s="289">
        <v>2015</v>
      </c>
      <c r="J4" s="291"/>
      <c r="K4" s="289">
        <v>2023</v>
      </c>
      <c r="L4" s="291"/>
    </row>
    <row r="5" spans="2:12" x14ac:dyDescent="0.2">
      <c r="B5" s="436"/>
      <c r="C5" s="82" t="s">
        <v>338</v>
      </c>
      <c r="D5" s="82" t="s">
        <v>344</v>
      </c>
      <c r="E5" s="82" t="s">
        <v>338</v>
      </c>
      <c r="F5" s="82" t="s">
        <v>344</v>
      </c>
      <c r="G5" s="82" t="s">
        <v>338</v>
      </c>
      <c r="H5" s="82" t="s">
        <v>344</v>
      </c>
      <c r="I5" s="82" t="s">
        <v>338</v>
      </c>
      <c r="J5" s="82" t="s">
        <v>344</v>
      </c>
      <c r="K5" s="82" t="s">
        <v>338</v>
      </c>
      <c r="L5" s="82" t="s">
        <v>344</v>
      </c>
    </row>
    <row r="6" spans="2:12" x14ac:dyDescent="0.2">
      <c r="B6" s="48" t="s">
        <v>49</v>
      </c>
      <c r="C6" s="120">
        <v>85349</v>
      </c>
      <c r="D6" s="85">
        <v>4.4000000000000004</v>
      </c>
      <c r="E6" s="120">
        <v>84290</v>
      </c>
      <c r="F6" s="85">
        <v>4.5</v>
      </c>
      <c r="G6" s="120">
        <v>65036</v>
      </c>
      <c r="H6" s="85">
        <v>4.0999999999999996</v>
      </c>
      <c r="I6" s="120">
        <v>96110</v>
      </c>
      <c r="J6" s="48">
        <v>5.6</v>
      </c>
      <c r="K6" s="120">
        <v>80885</v>
      </c>
      <c r="L6" s="48">
        <v>5.4</v>
      </c>
    </row>
    <row r="7" spans="2:12" x14ac:dyDescent="0.2">
      <c r="B7" s="48" t="s">
        <v>50</v>
      </c>
      <c r="C7" s="120">
        <v>419076</v>
      </c>
      <c r="D7" s="85">
        <v>21.6</v>
      </c>
      <c r="E7" s="120">
        <v>394898</v>
      </c>
      <c r="F7" s="85">
        <v>21.2</v>
      </c>
      <c r="G7" s="120">
        <v>348871</v>
      </c>
      <c r="H7" s="85">
        <v>22</v>
      </c>
      <c r="I7" s="120">
        <v>357437</v>
      </c>
      <c r="J7" s="48">
        <v>20.8</v>
      </c>
      <c r="K7" s="120">
        <v>271049</v>
      </c>
      <c r="L7" s="48">
        <v>18.100000000000001</v>
      </c>
    </row>
    <row r="8" spans="2:12" x14ac:dyDescent="0.2">
      <c r="B8" s="48" t="s">
        <v>51</v>
      </c>
      <c r="C8" s="120">
        <v>49108</v>
      </c>
      <c r="D8" s="85">
        <v>2.5</v>
      </c>
      <c r="E8" s="120">
        <v>49771</v>
      </c>
      <c r="F8" s="85">
        <v>2.7</v>
      </c>
      <c r="G8" s="120">
        <v>40960</v>
      </c>
      <c r="H8" s="85">
        <v>2.6</v>
      </c>
      <c r="I8" s="120">
        <v>50001</v>
      </c>
      <c r="J8" s="48">
        <v>2.9</v>
      </c>
      <c r="K8" s="120">
        <v>42332</v>
      </c>
      <c r="L8" s="48">
        <v>2.8</v>
      </c>
    </row>
    <row r="9" spans="2:12" x14ac:dyDescent="0.2">
      <c r="B9" s="48" t="s">
        <v>52</v>
      </c>
      <c r="C9" s="120">
        <v>104179</v>
      </c>
      <c r="D9" s="85">
        <v>5.4</v>
      </c>
      <c r="E9" s="120">
        <v>120577</v>
      </c>
      <c r="F9" s="85">
        <v>6.5</v>
      </c>
      <c r="G9" s="120">
        <v>80089</v>
      </c>
      <c r="H9" s="85">
        <v>5.0999999999999996</v>
      </c>
      <c r="I9" s="120">
        <v>73632</v>
      </c>
      <c r="J9" s="48">
        <v>4.3</v>
      </c>
      <c r="K9" s="120">
        <v>62118</v>
      </c>
      <c r="L9" s="48">
        <v>4.2</v>
      </c>
    </row>
    <row r="10" spans="2:12" x14ac:dyDescent="0.2">
      <c r="B10" s="48" t="s">
        <v>53</v>
      </c>
      <c r="C10" s="120">
        <v>450518</v>
      </c>
      <c r="D10" s="85">
        <v>23.2</v>
      </c>
      <c r="E10" s="120">
        <v>436766</v>
      </c>
      <c r="F10" s="85">
        <v>23.4</v>
      </c>
      <c r="G10" s="120">
        <v>341159</v>
      </c>
      <c r="H10" s="85">
        <v>21.6</v>
      </c>
      <c r="I10" s="120">
        <v>380500</v>
      </c>
      <c r="J10" s="48">
        <v>22.1</v>
      </c>
      <c r="K10" s="120">
        <v>337918</v>
      </c>
      <c r="L10" s="48">
        <v>22.6</v>
      </c>
    </row>
    <row r="11" spans="2:12" x14ac:dyDescent="0.2">
      <c r="B11" s="48" t="s">
        <v>54</v>
      </c>
      <c r="C11" s="120">
        <v>140074</v>
      </c>
      <c r="D11" s="85">
        <v>7.2</v>
      </c>
      <c r="E11" s="120">
        <v>142420</v>
      </c>
      <c r="F11" s="85">
        <v>7.6</v>
      </c>
      <c r="G11" s="120">
        <v>129529</v>
      </c>
      <c r="H11" s="85">
        <v>8.1999999999999993</v>
      </c>
      <c r="I11" s="120">
        <v>148296</v>
      </c>
      <c r="J11" s="48">
        <v>8.6</v>
      </c>
      <c r="K11" s="120">
        <v>137745</v>
      </c>
      <c r="L11" s="48">
        <v>9.1999999999999993</v>
      </c>
    </row>
    <row r="12" spans="2:12" x14ac:dyDescent="0.2">
      <c r="B12" s="48" t="s">
        <v>55</v>
      </c>
      <c r="C12" s="120">
        <v>185108</v>
      </c>
      <c r="D12" s="85">
        <v>9.5</v>
      </c>
      <c r="E12" s="120">
        <v>165847</v>
      </c>
      <c r="F12" s="85">
        <v>8.9</v>
      </c>
      <c r="G12" s="120">
        <v>139036</v>
      </c>
      <c r="H12" s="85">
        <v>8.8000000000000007</v>
      </c>
      <c r="I12" s="120">
        <v>160901</v>
      </c>
      <c r="J12" s="48">
        <v>9.4</v>
      </c>
      <c r="K12" s="120">
        <v>245289</v>
      </c>
      <c r="L12" s="48">
        <v>16.399999999999999</v>
      </c>
    </row>
    <row r="13" spans="2:12" x14ac:dyDescent="0.2">
      <c r="B13" s="48" t="s">
        <v>56</v>
      </c>
      <c r="C13" s="120">
        <v>159134</v>
      </c>
      <c r="D13" s="85">
        <v>8.1999999999999993</v>
      </c>
      <c r="E13" s="120">
        <v>153081</v>
      </c>
      <c r="F13" s="85">
        <v>8.1999999999999993</v>
      </c>
      <c r="G13" s="120">
        <v>162525</v>
      </c>
      <c r="H13" s="85">
        <v>10.3</v>
      </c>
      <c r="I13" s="120">
        <v>164875</v>
      </c>
      <c r="J13" s="48">
        <v>9.6</v>
      </c>
      <c r="K13" s="120">
        <v>128803</v>
      </c>
      <c r="L13" s="48">
        <v>8.6</v>
      </c>
    </row>
    <row r="14" spans="2:12" x14ac:dyDescent="0.2">
      <c r="B14" s="48" t="s">
        <v>57</v>
      </c>
      <c r="C14" s="120">
        <v>349537</v>
      </c>
      <c r="D14" s="85">
        <v>18</v>
      </c>
      <c r="E14" s="120">
        <v>317499</v>
      </c>
      <c r="F14" s="85">
        <v>17</v>
      </c>
      <c r="G14" s="120">
        <v>275164</v>
      </c>
      <c r="H14" s="85">
        <v>17.399999999999999</v>
      </c>
      <c r="I14" s="120">
        <v>288440</v>
      </c>
      <c r="J14" s="48">
        <v>16.8</v>
      </c>
      <c r="K14" s="120">
        <v>189330</v>
      </c>
      <c r="L14" s="48">
        <v>12.7</v>
      </c>
    </row>
    <row r="15" spans="2:12" x14ac:dyDescent="0.2">
      <c r="B15" s="20" t="s">
        <v>410</v>
      </c>
    </row>
  </sheetData>
  <mergeCells count="7">
    <mergeCell ref="B3:B5"/>
    <mergeCell ref="C3:L3"/>
    <mergeCell ref="C4:D4"/>
    <mergeCell ref="E4:F4"/>
    <mergeCell ref="G4:H4"/>
    <mergeCell ref="I4:J4"/>
    <mergeCell ref="K4:L4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B2:H20"/>
  <sheetViews>
    <sheetView workbookViewId="0">
      <selection activeCell="C27" sqref="C27"/>
    </sheetView>
  </sheetViews>
  <sheetFormatPr defaultColWidth="8.85546875" defaultRowHeight="12.75" x14ac:dyDescent="0.2"/>
  <cols>
    <col min="1" max="1" width="8.85546875" style="1"/>
    <col min="2" max="2" width="49" style="1" customWidth="1"/>
    <col min="3" max="3" width="15.28515625" style="1" customWidth="1"/>
    <col min="4" max="4" width="10.85546875" style="1" customWidth="1"/>
    <col min="5" max="5" width="12.7109375" style="1" customWidth="1"/>
    <col min="6" max="6" width="15.28515625" style="1" customWidth="1"/>
    <col min="7" max="7" width="8.85546875" style="1"/>
    <col min="8" max="8" width="12.42578125" style="1" customWidth="1"/>
    <col min="9" max="16384" width="8.85546875" style="1"/>
  </cols>
  <sheetData>
    <row r="2" spans="2:8" x14ac:dyDescent="0.2">
      <c r="B2" s="2" t="s">
        <v>387</v>
      </c>
    </row>
    <row r="3" spans="2:8" x14ac:dyDescent="0.2">
      <c r="B3" s="437" t="s">
        <v>388</v>
      </c>
      <c r="C3" s="82" t="s">
        <v>389</v>
      </c>
      <c r="D3" s="82"/>
      <c r="E3" s="82"/>
      <c r="F3" s="82" t="s">
        <v>390</v>
      </c>
      <c r="G3" s="82"/>
      <c r="H3" s="82"/>
    </row>
    <row r="4" spans="2:8" x14ac:dyDescent="0.2">
      <c r="B4" s="437"/>
      <c r="C4" s="82" t="s">
        <v>391</v>
      </c>
      <c r="D4" s="82" t="s">
        <v>392</v>
      </c>
      <c r="E4" s="82" t="s">
        <v>393</v>
      </c>
      <c r="F4" s="82" t="s">
        <v>391</v>
      </c>
      <c r="G4" s="82" t="s">
        <v>392</v>
      </c>
      <c r="H4" s="82" t="s">
        <v>393</v>
      </c>
    </row>
    <row r="5" spans="2:8" x14ac:dyDescent="0.2">
      <c r="B5" s="437"/>
      <c r="C5" s="82" t="s">
        <v>394</v>
      </c>
      <c r="D5" s="82"/>
      <c r="E5" s="82"/>
      <c r="F5" s="82" t="s">
        <v>394</v>
      </c>
      <c r="G5" s="82"/>
      <c r="H5" s="82"/>
    </row>
    <row r="6" spans="2:8" x14ac:dyDescent="0.2">
      <c r="B6" s="48" t="s">
        <v>395</v>
      </c>
      <c r="C6" s="120">
        <v>127971</v>
      </c>
      <c r="D6" s="120">
        <v>27425</v>
      </c>
      <c r="E6" s="48">
        <v>18.399999999999999</v>
      </c>
      <c r="F6" s="120">
        <v>371001</v>
      </c>
      <c r="G6" s="120">
        <v>22327</v>
      </c>
      <c r="H6" s="85">
        <v>16.399999999999999</v>
      </c>
    </row>
    <row r="7" spans="2:8" x14ac:dyDescent="0.2">
      <c r="B7" s="48" t="s">
        <v>396</v>
      </c>
      <c r="C7" s="120">
        <v>6556</v>
      </c>
      <c r="D7" s="120">
        <v>1405</v>
      </c>
      <c r="E7" s="48">
        <v>0.9</v>
      </c>
      <c r="F7" s="120">
        <v>36425</v>
      </c>
      <c r="G7" s="120">
        <v>2192</v>
      </c>
      <c r="H7" s="85">
        <v>1.6</v>
      </c>
    </row>
    <row r="8" spans="2:8" x14ac:dyDescent="0.2">
      <c r="B8" s="48" t="s">
        <v>397</v>
      </c>
      <c r="C8" s="120">
        <v>26958</v>
      </c>
      <c r="D8" s="120">
        <v>5777</v>
      </c>
      <c r="E8" s="48">
        <v>3.9</v>
      </c>
      <c r="F8" s="120">
        <v>126188</v>
      </c>
      <c r="G8" s="120">
        <v>7594</v>
      </c>
      <c r="H8" s="85">
        <v>5.6</v>
      </c>
    </row>
    <row r="9" spans="2:8" x14ac:dyDescent="0.2">
      <c r="B9" s="48" t="s">
        <v>398</v>
      </c>
      <c r="C9" s="120">
        <v>248681</v>
      </c>
      <c r="D9" s="120">
        <v>53293</v>
      </c>
      <c r="E9" s="48">
        <v>35.799999999999997</v>
      </c>
      <c r="F9" s="120">
        <v>708554</v>
      </c>
      <c r="G9" s="120">
        <v>42641</v>
      </c>
      <c r="H9" s="85">
        <v>31.4</v>
      </c>
    </row>
    <row r="10" spans="2:8" x14ac:dyDescent="0.2">
      <c r="B10" s="48" t="s">
        <v>399</v>
      </c>
      <c r="C10" s="120">
        <v>33267</v>
      </c>
      <c r="D10" s="120">
        <v>7129</v>
      </c>
      <c r="E10" s="48">
        <v>4.8</v>
      </c>
      <c r="F10" s="120">
        <v>92860</v>
      </c>
      <c r="G10" s="120">
        <v>5588</v>
      </c>
      <c r="H10" s="85">
        <v>4.0999999999999996</v>
      </c>
    </row>
    <row r="11" spans="2:8" x14ac:dyDescent="0.2">
      <c r="B11" s="48" t="s">
        <v>400</v>
      </c>
      <c r="C11" s="120">
        <v>10389</v>
      </c>
      <c r="D11" s="120">
        <v>2226</v>
      </c>
      <c r="E11" s="48">
        <v>1.5</v>
      </c>
      <c r="F11" s="120">
        <v>21139</v>
      </c>
      <c r="G11" s="120">
        <v>1272</v>
      </c>
      <c r="H11" s="85">
        <v>0.9</v>
      </c>
    </row>
    <row r="12" spans="2:8" x14ac:dyDescent="0.2">
      <c r="B12" s="48" t="s">
        <v>401</v>
      </c>
      <c r="C12" s="120">
        <v>86309</v>
      </c>
      <c r="D12" s="120">
        <v>18496</v>
      </c>
      <c r="E12" s="48">
        <v>12.4</v>
      </c>
      <c r="F12" s="120">
        <v>380417</v>
      </c>
      <c r="G12" s="120">
        <v>22894</v>
      </c>
      <c r="H12" s="85">
        <v>16.8</v>
      </c>
    </row>
    <row r="13" spans="2:8" x14ac:dyDescent="0.2">
      <c r="B13" s="48" t="s">
        <v>402</v>
      </c>
      <c r="C13" s="120">
        <v>28613</v>
      </c>
      <c r="D13" s="120">
        <v>6132</v>
      </c>
      <c r="E13" s="48">
        <v>4.0999999999999996</v>
      </c>
      <c r="F13" s="120">
        <v>108840</v>
      </c>
      <c r="G13" s="120">
        <v>6550</v>
      </c>
      <c r="H13" s="85">
        <v>4.8</v>
      </c>
    </row>
    <row r="14" spans="2:8" x14ac:dyDescent="0.2">
      <c r="B14" s="48" t="s">
        <v>403</v>
      </c>
      <c r="C14" s="120">
        <v>8597</v>
      </c>
      <c r="D14" s="120">
        <v>1842</v>
      </c>
      <c r="E14" s="48">
        <v>1.2</v>
      </c>
      <c r="F14" s="120">
        <v>31051</v>
      </c>
      <c r="G14" s="120">
        <v>1869</v>
      </c>
      <c r="H14" s="85">
        <v>1.4</v>
      </c>
    </row>
    <row r="15" spans="2:8" x14ac:dyDescent="0.2">
      <c r="B15" s="48" t="s">
        <v>404</v>
      </c>
      <c r="C15" s="120">
        <v>4954</v>
      </c>
      <c r="D15" s="120">
        <v>1062</v>
      </c>
      <c r="E15" s="48">
        <v>0.7</v>
      </c>
      <c r="F15" s="120">
        <v>38091</v>
      </c>
      <c r="G15" s="120">
        <v>2292</v>
      </c>
      <c r="H15" s="85">
        <v>1.7</v>
      </c>
    </row>
    <row r="16" spans="2:8" x14ac:dyDescent="0.2">
      <c r="B16" s="48" t="s">
        <v>405</v>
      </c>
      <c r="C16" s="120">
        <v>17981</v>
      </c>
      <c r="D16" s="120">
        <v>3853</v>
      </c>
      <c r="E16" s="48">
        <v>2.6</v>
      </c>
      <c r="F16" s="120">
        <v>64794</v>
      </c>
      <c r="G16" s="120">
        <v>3899</v>
      </c>
      <c r="H16" s="85">
        <v>2.9</v>
      </c>
    </row>
    <row r="17" spans="2:8" x14ac:dyDescent="0.2">
      <c r="B17" s="48" t="s">
        <v>406</v>
      </c>
      <c r="C17" s="120">
        <v>73817</v>
      </c>
      <c r="D17" s="120">
        <v>15819</v>
      </c>
      <c r="E17" s="48">
        <v>10.6</v>
      </c>
      <c r="F17" s="120">
        <v>211947</v>
      </c>
      <c r="G17" s="120">
        <v>12755</v>
      </c>
      <c r="H17" s="85">
        <v>9.4</v>
      </c>
    </row>
    <row r="18" spans="2:8" x14ac:dyDescent="0.2">
      <c r="B18" s="48" t="s">
        <v>407</v>
      </c>
      <c r="C18" s="120">
        <v>21142</v>
      </c>
      <c r="D18" s="120">
        <v>4531</v>
      </c>
      <c r="E18" s="48">
        <v>3</v>
      </c>
      <c r="F18" s="120">
        <v>68621</v>
      </c>
      <c r="G18" s="120">
        <v>4130</v>
      </c>
      <c r="H18" s="85">
        <v>3</v>
      </c>
    </row>
    <row r="19" spans="2:8" x14ac:dyDescent="0.2">
      <c r="B19" s="50" t="s">
        <v>8</v>
      </c>
      <c r="C19" s="84">
        <v>695236</v>
      </c>
      <c r="D19" s="84">
        <v>148991</v>
      </c>
      <c r="E19" s="50">
        <v>100</v>
      </c>
      <c r="F19" s="84">
        <v>2259929</v>
      </c>
      <c r="G19" s="84">
        <v>136005</v>
      </c>
      <c r="H19" s="90">
        <v>100</v>
      </c>
    </row>
    <row r="20" spans="2:8" x14ac:dyDescent="0.2">
      <c r="B20" s="20" t="s">
        <v>386</v>
      </c>
    </row>
  </sheetData>
  <mergeCells count="1">
    <mergeCell ref="B3:B5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B2:F13"/>
  <sheetViews>
    <sheetView workbookViewId="0">
      <selection activeCell="B23" sqref="B23"/>
    </sheetView>
  </sheetViews>
  <sheetFormatPr defaultColWidth="8.85546875" defaultRowHeight="12.75" x14ac:dyDescent="0.2"/>
  <cols>
    <col min="1" max="1" width="8.85546875" style="1"/>
    <col min="2" max="2" width="38.5703125" style="1" customWidth="1"/>
    <col min="3" max="3" width="13.28515625" style="1" customWidth="1"/>
    <col min="4" max="4" width="17.28515625" style="1" customWidth="1"/>
    <col min="5" max="5" width="13.140625" style="1" customWidth="1"/>
    <col min="6" max="6" width="14.7109375" style="1" customWidth="1"/>
    <col min="7" max="16384" width="8.85546875" style="1"/>
  </cols>
  <sheetData>
    <row r="2" spans="2:6" x14ac:dyDescent="0.2">
      <c r="B2" s="2" t="s">
        <v>374</v>
      </c>
    </row>
    <row r="3" spans="2:6" x14ac:dyDescent="0.2">
      <c r="B3" s="434" t="s">
        <v>375</v>
      </c>
      <c r="C3" s="82" t="s">
        <v>376</v>
      </c>
      <c r="D3" s="82"/>
      <c r="E3" s="82" t="s">
        <v>377</v>
      </c>
      <c r="F3" s="82"/>
    </row>
    <row r="4" spans="2:6" x14ac:dyDescent="0.2">
      <c r="B4" s="436"/>
      <c r="C4" s="82" t="s">
        <v>378</v>
      </c>
      <c r="D4" s="82" t="s">
        <v>41</v>
      </c>
      <c r="E4" s="82" t="s">
        <v>378</v>
      </c>
      <c r="F4" s="82" t="s">
        <v>41</v>
      </c>
    </row>
    <row r="5" spans="2:6" x14ac:dyDescent="0.2">
      <c r="B5" s="48" t="s">
        <v>379</v>
      </c>
      <c r="C5" s="120">
        <v>89130</v>
      </c>
      <c r="D5" s="48">
        <v>41.8</v>
      </c>
      <c r="E5" s="120">
        <v>155106</v>
      </c>
      <c r="F5" s="85">
        <v>76.900000000000006</v>
      </c>
    </row>
    <row r="6" spans="2:6" x14ac:dyDescent="0.2">
      <c r="B6" s="48" t="s">
        <v>380</v>
      </c>
      <c r="C6" s="120">
        <v>7094</v>
      </c>
      <c r="D6" s="48">
        <v>3.3</v>
      </c>
      <c r="E6" s="120">
        <v>2052</v>
      </c>
      <c r="F6" s="85">
        <v>1</v>
      </c>
    </row>
    <row r="7" spans="2:6" x14ac:dyDescent="0.2">
      <c r="B7" s="48" t="s">
        <v>381</v>
      </c>
      <c r="C7" s="120">
        <v>64702</v>
      </c>
      <c r="D7" s="48">
        <v>30.3</v>
      </c>
      <c r="E7" s="120">
        <v>9084</v>
      </c>
      <c r="F7" s="85">
        <v>4.5</v>
      </c>
    </row>
    <row r="8" spans="2:6" x14ac:dyDescent="0.2">
      <c r="B8" s="48" t="s">
        <v>382</v>
      </c>
      <c r="C8" s="120">
        <v>2731</v>
      </c>
      <c r="D8" s="48">
        <v>1.3</v>
      </c>
      <c r="E8" s="120">
        <v>2587</v>
      </c>
      <c r="F8" s="85">
        <v>1.3</v>
      </c>
    </row>
    <row r="9" spans="2:6" x14ac:dyDescent="0.2">
      <c r="B9" s="48" t="s">
        <v>383</v>
      </c>
      <c r="C9" s="120">
        <v>10085</v>
      </c>
      <c r="D9" s="48">
        <v>4.7</v>
      </c>
      <c r="E9" s="120">
        <v>8877</v>
      </c>
      <c r="F9" s="85">
        <v>4.4000000000000004</v>
      </c>
    </row>
    <row r="10" spans="2:6" x14ac:dyDescent="0.2">
      <c r="B10" s="48" t="s">
        <v>384</v>
      </c>
      <c r="C10" s="120">
        <v>37837</v>
      </c>
      <c r="D10" s="48">
        <v>17.7</v>
      </c>
      <c r="E10" s="120">
        <v>22070</v>
      </c>
      <c r="F10" s="85">
        <v>10.9</v>
      </c>
    </row>
    <row r="11" spans="2:6" x14ac:dyDescent="0.2">
      <c r="B11" s="48" t="s">
        <v>385</v>
      </c>
      <c r="C11" s="120">
        <v>1800</v>
      </c>
      <c r="D11" s="48">
        <v>0.8</v>
      </c>
      <c r="E11" s="120">
        <v>2049</v>
      </c>
      <c r="F11" s="85">
        <v>1</v>
      </c>
    </row>
    <row r="12" spans="2:6" x14ac:dyDescent="0.2">
      <c r="B12" s="50" t="s">
        <v>8</v>
      </c>
      <c r="C12" s="84">
        <v>213378</v>
      </c>
      <c r="D12" s="50">
        <v>100</v>
      </c>
      <c r="E12" s="84">
        <v>201826</v>
      </c>
      <c r="F12" s="90">
        <v>100</v>
      </c>
    </row>
    <row r="13" spans="2:6" x14ac:dyDescent="0.2">
      <c r="B13" s="20" t="s">
        <v>386</v>
      </c>
    </row>
  </sheetData>
  <mergeCells count="1">
    <mergeCell ref="B3:B4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B2:L14"/>
  <sheetViews>
    <sheetView workbookViewId="0">
      <selection activeCell="B9" sqref="B9"/>
    </sheetView>
  </sheetViews>
  <sheetFormatPr defaultRowHeight="15" x14ac:dyDescent="0.25"/>
  <cols>
    <col min="2" max="2" width="16.28515625" customWidth="1"/>
    <col min="3" max="3" width="11" bestFit="1" customWidth="1"/>
    <col min="4" max="6" width="9" bestFit="1" customWidth="1"/>
    <col min="7" max="7" width="11" bestFit="1" customWidth="1"/>
    <col min="8" max="8" width="9" bestFit="1" customWidth="1"/>
  </cols>
  <sheetData>
    <row r="2" spans="2:12" x14ac:dyDescent="0.25">
      <c r="B2" s="2" t="s">
        <v>283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x14ac:dyDescent="0.25">
      <c r="B3" s="287" t="s">
        <v>44</v>
      </c>
      <c r="C3" s="423" t="s">
        <v>274</v>
      </c>
      <c r="D3" s="424"/>
      <c r="E3" s="423" t="s">
        <v>275</v>
      </c>
      <c r="F3" s="424"/>
      <c r="G3" s="423" t="s">
        <v>8</v>
      </c>
      <c r="H3" s="424"/>
      <c r="I3" s="1"/>
      <c r="J3" s="1"/>
      <c r="K3" s="1"/>
      <c r="L3" s="1"/>
    </row>
    <row r="4" spans="2:12" x14ac:dyDescent="0.25">
      <c r="B4" s="288"/>
      <c r="C4" s="82" t="s">
        <v>48</v>
      </c>
      <c r="D4" s="171" t="s">
        <v>41</v>
      </c>
      <c r="E4" s="82" t="s">
        <v>48</v>
      </c>
      <c r="F4" s="171" t="s">
        <v>41</v>
      </c>
      <c r="G4" s="82" t="s">
        <v>48</v>
      </c>
      <c r="H4" s="171" t="s">
        <v>41</v>
      </c>
      <c r="I4" s="1"/>
      <c r="J4" s="1"/>
      <c r="K4" s="1"/>
      <c r="L4" s="1"/>
    </row>
    <row r="5" spans="2:12" x14ac:dyDescent="0.25">
      <c r="B5" s="177" t="s">
        <v>276</v>
      </c>
      <c r="C5" s="104">
        <v>791670</v>
      </c>
      <c r="D5" s="173">
        <v>90.561212525260757</v>
      </c>
      <c r="E5" s="104">
        <v>82512.2</v>
      </c>
      <c r="F5" s="173">
        <v>9.4387874747392484</v>
      </c>
      <c r="G5" s="84">
        <v>874272.76121252519</v>
      </c>
      <c r="H5" s="175">
        <v>100</v>
      </c>
      <c r="I5" s="1"/>
      <c r="J5" s="1"/>
      <c r="K5" s="1"/>
      <c r="L5" s="1"/>
    </row>
    <row r="6" spans="2:12" x14ac:dyDescent="0.25">
      <c r="B6" s="48" t="s">
        <v>277</v>
      </c>
      <c r="C6" s="104">
        <v>5180079</v>
      </c>
      <c r="D6" s="173">
        <v>89.859929934609681</v>
      </c>
      <c r="E6" s="104">
        <v>584536</v>
      </c>
      <c r="F6" s="173">
        <v>10.140070065390317</v>
      </c>
      <c r="G6" s="84">
        <v>5764615</v>
      </c>
      <c r="H6" s="175">
        <v>100</v>
      </c>
      <c r="I6" s="1"/>
      <c r="J6" s="1"/>
      <c r="K6" s="1"/>
      <c r="L6" s="1"/>
    </row>
    <row r="7" spans="2:12" x14ac:dyDescent="0.25">
      <c r="B7" s="20" t="s">
        <v>282</v>
      </c>
    </row>
    <row r="9" spans="2:12" x14ac:dyDescent="0.25">
      <c r="B9" s="2" t="s">
        <v>284</v>
      </c>
    </row>
    <row r="10" spans="2:12" x14ac:dyDescent="0.25">
      <c r="B10" s="287" t="s">
        <v>44</v>
      </c>
      <c r="C10" s="423" t="s">
        <v>274</v>
      </c>
      <c r="D10" s="424"/>
      <c r="E10" s="423" t="s">
        <v>275</v>
      </c>
      <c r="F10" s="424"/>
      <c r="G10" s="423" t="s">
        <v>8</v>
      </c>
      <c r="H10" s="424"/>
    </row>
    <row r="11" spans="2:12" x14ac:dyDescent="0.25">
      <c r="B11" s="288"/>
      <c r="C11" s="82" t="s">
        <v>48</v>
      </c>
      <c r="D11" s="171" t="s">
        <v>41</v>
      </c>
      <c r="E11" s="82" t="s">
        <v>48</v>
      </c>
      <c r="F11" s="171" t="s">
        <v>41</v>
      </c>
      <c r="G11" s="82" t="s">
        <v>48</v>
      </c>
      <c r="H11" s="171" t="s">
        <v>41</v>
      </c>
    </row>
    <row r="12" spans="2:12" x14ac:dyDescent="0.25">
      <c r="B12" s="177" t="s">
        <v>276</v>
      </c>
      <c r="C12" s="104">
        <v>1838451</v>
      </c>
      <c r="D12" s="173">
        <v>95.665695136603162</v>
      </c>
      <c r="E12" s="104">
        <v>83294.3</v>
      </c>
      <c r="F12" s="173">
        <v>4.33430486339683</v>
      </c>
      <c r="G12" s="84">
        <v>1921745.3</v>
      </c>
      <c r="H12" s="175">
        <v>99.999999999999986</v>
      </c>
    </row>
    <row r="13" spans="2:12" x14ac:dyDescent="0.25">
      <c r="B13" s="48" t="s">
        <v>277</v>
      </c>
      <c r="C13" s="120">
        <v>12583077</v>
      </c>
      <c r="D13" s="85">
        <v>94.005316949429215</v>
      </c>
      <c r="E13" s="120">
        <v>802418</v>
      </c>
      <c r="F13" s="85">
        <v>5.994683050570786</v>
      </c>
      <c r="G13" s="84">
        <v>13385495</v>
      </c>
      <c r="H13" s="90">
        <v>100</v>
      </c>
    </row>
    <row r="14" spans="2:12" x14ac:dyDescent="0.25">
      <c r="B14" s="20" t="s">
        <v>282</v>
      </c>
    </row>
  </sheetData>
  <mergeCells count="8">
    <mergeCell ref="C10:D10"/>
    <mergeCell ref="E10:F10"/>
    <mergeCell ref="G10:H10"/>
    <mergeCell ref="B3:B4"/>
    <mergeCell ref="C3:D3"/>
    <mergeCell ref="E3:F3"/>
    <mergeCell ref="G3:H3"/>
    <mergeCell ref="B10:B11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B2:K15"/>
  <sheetViews>
    <sheetView workbookViewId="0">
      <selection activeCell="A3" sqref="A3:XFD3"/>
    </sheetView>
  </sheetViews>
  <sheetFormatPr defaultRowHeight="15" x14ac:dyDescent="0.25"/>
  <cols>
    <col min="2" max="2" width="17.42578125" customWidth="1"/>
    <col min="3" max="3" width="9.140625" bestFit="1" customWidth="1"/>
    <col min="7" max="7" width="9.140625" bestFit="1" customWidth="1"/>
  </cols>
  <sheetData>
    <row r="2" spans="2:11" x14ac:dyDescent="0.25">
      <c r="B2" s="2" t="s">
        <v>278</v>
      </c>
    </row>
    <row r="3" spans="2:11" x14ac:dyDescent="0.25">
      <c r="B3" s="287" t="s">
        <v>44</v>
      </c>
      <c r="C3" s="423" t="s">
        <v>45</v>
      </c>
      <c r="D3" s="424"/>
      <c r="E3" s="423" t="s">
        <v>46</v>
      </c>
      <c r="F3" s="424"/>
      <c r="G3" s="423" t="s">
        <v>8</v>
      </c>
      <c r="H3" s="424"/>
      <c r="I3" s="1"/>
      <c r="J3" s="1"/>
      <c r="K3" s="1"/>
    </row>
    <row r="4" spans="2:11" x14ac:dyDescent="0.25">
      <c r="B4" s="288"/>
      <c r="C4" s="82" t="s">
        <v>48</v>
      </c>
      <c r="D4" s="171" t="s">
        <v>41</v>
      </c>
      <c r="E4" s="82" t="s">
        <v>48</v>
      </c>
      <c r="F4" s="171" t="s">
        <v>41</v>
      </c>
      <c r="G4" s="82" t="s">
        <v>48</v>
      </c>
      <c r="H4" s="171" t="s">
        <v>41</v>
      </c>
      <c r="I4" s="1"/>
      <c r="J4" s="1"/>
      <c r="K4" s="1"/>
    </row>
    <row r="5" spans="2:11" x14ac:dyDescent="0.25">
      <c r="B5" s="177" t="s">
        <v>276</v>
      </c>
      <c r="C5" s="104">
        <v>729091</v>
      </c>
      <c r="D5" s="173">
        <v>83.124758794419591</v>
      </c>
      <c r="E5" s="104">
        <v>148013.5</v>
      </c>
      <c r="F5" s="173">
        <v>16.875241205580409</v>
      </c>
      <c r="G5" s="84">
        <v>877104.5</v>
      </c>
      <c r="H5" s="175">
        <v>100</v>
      </c>
      <c r="I5" s="1"/>
      <c r="J5" s="1"/>
      <c r="K5" s="1"/>
    </row>
    <row r="6" spans="2:11" x14ac:dyDescent="0.25">
      <c r="B6" s="48" t="s">
        <v>277</v>
      </c>
      <c r="C6" s="120">
        <v>4673426</v>
      </c>
      <c r="D6" s="85">
        <v>80.62782874712704</v>
      </c>
      <c r="E6" s="48">
        <v>1122868</v>
      </c>
      <c r="F6" s="85">
        <v>19.372171252872956</v>
      </c>
      <c r="G6" s="84">
        <v>5796294</v>
      </c>
      <c r="H6" s="90">
        <v>100</v>
      </c>
    </row>
    <row r="7" spans="2:11" x14ac:dyDescent="0.25">
      <c r="B7" s="20" t="s">
        <v>282</v>
      </c>
    </row>
    <row r="10" spans="2:11" x14ac:dyDescent="0.25">
      <c r="B10" s="2" t="s">
        <v>279</v>
      </c>
    </row>
    <row r="11" spans="2:11" x14ac:dyDescent="0.25">
      <c r="B11" s="287" t="s">
        <v>44</v>
      </c>
      <c r="C11" s="423" t="s">
        <v>274</v>
      </c>
      <c r="D11" s="424"/>
      <c r="E11" s="423" t="s">
        <v>275</v>
      </c>
      <c r="F11" s="424"/>
      <c r="G11" s="423" t="s">
        <v>8</v>
      </c>
      <c r="H11" s="424"/>
    </row>
    <row r="12" spans="2:11" x14ac:dyDescent="0.25">
      <c r="B12" s="288"/>
      <c r="C12" s="82" t="s">
        <v>48</v>
      </c>
      <c r="D12" s="171" t="s">
        <v>41</v>
      </c>
      <c r="E12" s="82" t="s">
        <v>48</v>
      </c>
      <c r="F12" s="171" t="s">
        <v>41</v>
      </c>
      <c r="G12" s="82" t="s">
        <v>48</v>
      </c>
      <c r="H12" s="171" t="s">
        <v>41</v>
      </c>
    </row>
    <row r="13" spans="2:11" x14ac:dyDescent="0.25">
      <c r="B13" s="177" t="s">
        <v>276</v>
      </c>
      <c r="C13" s="104">
        <v>240549.3</v>
      </c>
      <c r="D13" s="173">
        <v>78.490965599941262</v>
      </c>
      <c r="E13" s="104">
        <v>65918.2</v>
      </c>
      <c r="F13" s="173">
        <v>21.509034400058731</v>
      </c>
      <c r="G13" s="84">
        <v>306467.5</v>
      </c>
      <c r="H13" s="175">
        <v>100</v>
      </c>
    </row>
    <row r="14" spans="2:11" x14ac:dyDescent="0.25">
      <c r="B14" s="48" t="s">
        <v>277</v>
      </c>
      <c r="C14" s="104">
        <v>2451330</v>
      </c>
      <c r="D14" s="85">
        <f>C14/G14*100</f>
        <v>81.570155531449032</v>
      </c>
      <c r="E14" s="104">
        <v>553850</v>
      </c>
      <c r="F14" s="85">
        <f>E14/G14*100</f>
        <v>18.429844468550968</v>
      </c>
      <c r="G14" s="84">
        <v>3005180</v>
      </c>
      <c r="H14" s="90">
        <f>+D14+F14</f>
        <v>100</v>
      </c>
    </row>
    <row r="15" spans="2:11" x14ac:dyDescent="0.25">
      <c r="B15" s="20" t="s">
        <v>282</v>
      </c>
    </row>
  </sheetData>
  <mergeCells count="8">
    <mergeCell ref="B3:B4"/>
    <mergeCell ref="C3:D3"/>
    <mergeCell ref="E3:F3"/>
    <mergeCell ref="G3:H3"/>
    <mergeCell ref="B11:B12"/>
    <mergeCell ref="C11:D11"/>
    <mergeCell ref="E11:F11"/>
    <mergeCell ref="G11:H11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B2:E11"/>
  <sheetViews>
    <sheetView workbookViewId="0">
      <selection activeCell="G24" sqref="G23:G24"/>
    </sheetView>
  </sheetViews>
  <sheetFormatPr defaultRowHeight="15" x14ac:dyDescent="0.25"/>
  <cols>
    <col min="2" max="2" width="23.85546875" bestFit="1" customWidth="1"/>
  </cols>
  <sheetData>
    <row r="2" spans="2:5" x14ac:dyDescent="0.25">
      <c r="B2" s="2" t="s">
        <v>171</v>
      </c>
    </row>
    <row r="3" spans="2:5" x14ac:dyDescent="0.25">
      <c r="B3" s="80" t="s">
        <v>123</v>
      </c>
      <c r="C3" s="81" t="s">
        <v>124</v>
      </c>
      <c r="D3" s="81" t="s">
        <v>41</v>
      </c>
      <c r="E3" s="1"/>
    </row>
    <row r="4" spans="2:5" x14ac:dyDescent="0.25">
      <c r="B4" s="48" t="s">
        <v>166</v>
      </c>
      <c r="C4" s="104">
        <v>33019.300000000003</v>
      </c>
      <c r="D4" s="85">
        <f t="shared" ref="D4:D9" si="0">C4/$C$9*100</f>
        <v>50.091294913213702</v>
      </c>
      <c r="E4" s="1"/>
    </row>
    <row r="5" spans="2:5" x14ac:dyDescent="0.25">
      <c r="B5" s="48" t="s">
        <v>167</v>
      </c>
      <c r="C5" s="104">
        <v>10393.6</v>
      </c>
      <c r="D5" s="85">
        <f t="shared" si="0"/>
        <v>15.767411265834767</v>
      </c>
      <c r="E5" s="1"/>
    </row>
    <row r="6" spans="2:5" x14ac:dyDescent="0.25">
      <c r="B6" s="48" t="s">
        <v>168</v>
      </c>
      <c r="C6" s="104">
        <v>6023.29</v>
      </c>
      <c r="D6" s="85">
        <f t="shared" si="0"/>
        <v>9.1375164142731968</v>
      </c>
      <c r="E6" s="1"/>
    </row>
    <row r="7" spans="2:5" x14ac:dyDescent="0.25">
      <c r="B7" s="48" t="s">
        <v>169</v>
      </c>
      <c r="C7" s="104">
        <v>11753.5</v>
      </c>
      <c r="D7" s="85">
        <f t="shared" si="0"/>
        <v>17.830421443290962</v>
      </c>
      <c r="E7" s="1"/>
    </row>
    <row r="8" spans="2:5" x14ac:dyDescent="0.25">
      <c r="B8" s="48" t="s">
        <v>170</v>
      </c>
      <c r="C8" s="104">
        <v>4728.55</v>
      </c>
      <c r="D8" s="85">
        <f t="shared" si="0"/>
        <v>7.1733559633873716</v>
      </c>
      <c r="E8" s="1"/>
    </row>
    <row r="9" spans="2:5" x14ac:dyDescent="0.25">
      <c r="B9" s="88" t="s">
        <v>8</v>
      </c>
      <c r="C9" s="84">
        <f>SUM(C4:C8)</f>
        <v>65918.240000000005</v>
      </c>
      <c r="D9" s="90">
        <f t="shared" si="0"/>
        <v>100</v>
      </c>
      <c r="E9" s="1"/>
    </row>
    <row r="10" spans="2:5" x14ac:dyDescent="0.25">
      <c r="B10" s="11" t="s">
        <v>172</v>
      </c>
      <c r="C10" s="1"/>
      <c r="D10" s="1"/>
      <c r="E10" s="1"/>
    </row>
    <row r="11" spans="2:5" x14ac:dyDescent="0.25">
      <c r="B11" s="1"/>
      <c r="C11" s="1"/>
      <c r="D11" s="1"/>
      <c r="E11" s="1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B3:D19"/>
  <sheetViews>
    <sheetView workbookViewId="0">
      <selection activeCell="L18" sqref="L18"/>
    </sheetView>
  </sheetViews>
  <sheetFormatPr defaultRowHeight="15" x14ac:dyDescent="0.25"/>
  <cols>
    <col min="2" max="2" width="23.85546875" bestFit="1" customWidth="1"/>
  </cols>
  <sheetData>
    <row r="3" spans="2:4" x14ac:dyDescent="0.25">
      <c r="B3" s="2" t="s">
        <v>180</v>
      </c>
    </row>
    <row r="4" spans="2:4" x14ac:dyDescent="0.25">
      <c r="B4" s="105" t="s">
        <v>123</v>
      </c>
      <c r="C4" s="81" t="s">
        <v>124</v>
      </c>
      <c r="D4" s="82" t="s">
        <v>41</v>
      </c>
    </row>
    <row r="5" spans="2:4" x14ac:dyDescent="0.25">
      <c r="B5" s="48" t="s">
        <v>173</v>
      </c>
      <c r="C5" s="84">
        <v>1922.2</v>
      </c>
      <c r="D5" s="85">
        <v>1.2986619377049531</v>
      </c>
    </row>
    <row r="6" spans="2:4" x14ac:dyDescent="0.25">
      <c r="B6" s="48" t="s">
        <v>174</v>
      </c>
      <c r="C6" s="86">
        <v>760.59299999999996</v>
      </c>
      <c r="D6" s="85">
        <v>0.51386597606119211</v>
      </c>
    </row>
    <row r="7" spans="2:4" x14ac:dyDescent="0.25">
      <c r="B7" s="48" t="s">
        <v>166</v>
      </c>
      <c r="C7" s="86">
        <v>43443</v>
      </c>
      <c r="D7" s="85">
        <v>29.350624575859058</v>
      </c>
    </row>
    <row r="8" spans="2:4" x14ac:dyDescent="0.25">
      <c r="B8" s="48" t="s">
        <v>175</v>
      </c>
      <c r="C8" s="86">
        <v>0</v>
      </c>
      <c r="D8" s="85">
        <v>0</v>
      </c>
    </row>
    <row r="9" spans="2:4" x14ac:dyDescent="0.25">
      <c r="B9" s="48" t="s">
        <v>176</v>
      </c>
      <c r="C9" s="86">
        <v>13620</v>
      </c>
      <c r="D9" s="85">
        <v>9.201839346343494</v>
      </c>
    </row>
    <row r="10" spans="2:4" x14ac:dyDescent="0.25">
      <c r="B10" s="48" t="s">
        <v>168</v>
      </c>
      <c r="C10" s="86">
        <v>38452</v>
      </c>
      <c r="D10" s="85">
        <v>25.97864365239354</v>
      </c>
    </row>
    <row r="11" spans="2:4" x14ac:dyDescent="0.25">
      <c r="B11" s="48" t="s">
        <v>177</v>
      </c>
      <c r="C11" s="86">
        <v>4359.6499999999996</v>
      </c>
      <c r="D11" s="85">
        <v>2.9454331061884291</v>
      </c>
    </row>
    <row r="12" spans="2:4" x14ac:dyDescent="0.25">
      <c r="B12" s="48" t="s">
        <v>178</v>
      </c>
      <c r="C12" s="86">
        <v>1535.17</v>
      </c>
      <c r="D12" s="85">
        <v>1.0371797143411263</v>
      </c>
    </row>
    <row r="13" spans="2:4" x14ac:dyDescent="0.25">
      <c r="B13" s="48" t="s">
        <v>169</v>
      </c>
      <c r="C13" s="86">
        <v>28061.599999999999</v>
      </c>
      <c r="D13" s="85">
        <v>18.958761747529557</v>
      </c>
    </row>
    <row r="14" spans="2:4" x14ac:dyDescent="0.25">
      <c r="B14" s="48" t="s">
        <v>133</v>
      </c>
      <c r="C14" s="86">
        <v>0</v>
      </c>
      <c r="D14" s="85">
        <v>0</v>
      </c>
    </row>
    <row r="15" spans="2:4" x14ac:dyDescent="0.25">
      <c r="B15" s="48" t="s">
        <v>179</v>
      </c>
      <c r="C15" s="86">
        <v>998.87300000000005</v>
      </c>
      <c r="D15" s="85">
        <v>0.67485087176212655</v>
      </c>
    </row>
    <row r="16" spans="2:4" x14ac:dyDescent="0.25">
      <c r="B16" s="48" t="s">
        <v>87</v>
      </c>
      <c r="C16" s="86">
        <v>14860.8</v>
      </c>
      <c r="D16" s="85">
        <v>10.040139071816547</v>
      </c>
    </row>
    <row r="17" spans="2:4" x14ac:dyDescent="0.25">
      <c r="B17" s="88" t="s">
        <v>8</v>
      </c>
      <c r="C17" s="84">
        <f>SUM(C5:C16)</f>
        <v>148013.88599999997</v>
      </c>
      <c r="D17" s="90">
        <v>100</v>
      </c>
    </row>
    <row r="18" spans="2:4" x14ac:dyDescent="0.25">
      <c r="B18" s="20" t="s">
        <v>59</v>
      </c>
    </row>
    <row r="19" spans="2:4" x14ac:dyDescent="0.25">
      <c r="B19" s="20" t="s">
        <v>60</v>
      </c>
    </row>
  </sheetData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B1:L29"/>
  <sheetViews>
    <sheetView workbookViewId="0">
      <selection activeCell="G23" sqref="G23"/>
    </sheetView>
  </sheetViews>
  <sheetFormatPr defaultColWidth="8.85546875" defaultRowHeight="12.75" x14ac:dyDescent="0.2"/>
  <cols>
    <col min="1" max="1" width="8.85546875" style="1"/>
    <col min="2" max="2" width="12.42578125" style="1" customWidth="1"/>
    <col min="3" max="3" width="9.140625" style="1" bestFit="1" customWidth="1"/>
    <col min="4" max="4" width="9" style="1" bestFit="1" customWidth="1"/>
    <col min="5" max="5" width="9.140625" style="1" bestFit="1" customWidth="1"/>
    <col min="6" max="7" width="9" style="1" bestFit="1" customWidth="1"/>
    <col min="8" max="10" width="9.140625" style="1" bestFit="1" customWidth="1"/>
    <col min="11" max="12" width="9" style="1" bestFit="1" customWidth="1"/>
    <col min="13" max="16384" width="8.85546875" style="1"/>
  </cols>
  <sheetData>
    <row r="1" spans="2:12" x14ac:dyDescent="0.2">
      <c r="B1" s="2" t="s">
        <v>285</v>
      </c>
      <c r="C1" s="2"/>
      <c r="D1" s="2"/>
      <c r="E1" s="2"/>
      <c r="F1" s="2"/>
      <c r="G1" s="2"/>
    </row>
    <row r="3" spans="2:12" x14ac:dyDescent="0.2">
      <c r="B3" s="437" t="s">
        <v>44</v>
      </c>
      <c r="C3" s="295" t="s">
        <v>286</v>
      </c>
      <c r="D3" s="295"/>
      <c r="E3" s="295"/>
      <c r="F3" s="295"/>
      <c r="G3" s="295"/>
      <c r="H3" s="295" t="s">
        <v>287</v>
      </c>
      <c r="I3" s="295"/>
      <c r="J3" s="295"/>
      <c r="K3" s="295"/>
      <c r="L3" s="295"/>
    </row>
    <row r="4" spans="2:12" x14ac:dyDescent="0.2">
      <c r="B4" s="437"/>
      <c r="C4" s="295" t="s">
        <v>147</v>
      </c>
      <c r="D4" s="295"/>
      <c r="E4" s="295"/>
      <c r="F4" s="295" t="s">
        <v>41</v>
      </c>
      <c r="G4" s="295"/>
      <c r="H4" s="295" t="s">
        <v>147</v>
      </c>
      <c r="I4" s="295"/>
      <c r="J4" s="295"/>
      <c r="K4" s="295" t="s">
        <v>41</v>
      </c>
      <c r="L4" s="295"/>
    </row>
    <row r="5" spans="2:12" x14ac:dyDescent="0.2">
      <c r="B5" s="437"/>
      <c r="C5" s="81" t="s">
        <v>288</v>
      </c>
      <c r="D5" s="81" t="s">
        <v>289</v>
      </c>
      <c r="E5" s="81" t="s">
        <v>8</v>
      </c>
      <c r="F5" s="81" t="s">
        <v>288</v>
      </c>
      <c r="G5" s="81" t="s">
        <v>289</v>
      </c>
      <c r="H5" s="81" t="s">
        <v>288</v>
      </c>
      <c r="I5" s="81" t="s">
        <v>289</v>
      </c>
      <c r="J5" s="81" t="s">
        <v>8</v>
      </c>
      <c r="K5" s="81" t="s">
        <v>288</v>
      </c>
      <c r="L5" s="81" t="s">
        <v>289</v>
      </c>
    </row>
    <row r="6" spans="2:12" x14ac:dyDescent="0.2">
      <c r="B6" s="172" t="s">
        <v>49</v>
      </c>
      <c r="C6" s="120">
        <v>500248</v>
      </c>
      <c r="D6" s="104">
        <v>154460</v>
      </c>
      <c r="E6" s="120">
        <v>654708</v>
      </c>
      <c r="F6" s="51">
        <v>76.407803173323074</v>
      </c>
      <c r="G6" s="51">
        <v>23.592196826676933</v>
      </c>
      <c r="H6" s="120">
        <v>665096</v>
      </c>
      <c r="I6" s="104">
        <v>252540</v>
      </c>
      <c r="J6" s="120">
        <v>917636</v>
      </c>
      <c r="K6" s="51">
        <v>72.47928372470129</v>
      </c>
      <c r="L6" s="51">
        <v>27.5207162752987</v>
      </c>
    </row>
    <row r="7" spans="2:12" x14ac:dyDescent="0.2">
      <c r="B7" s="172" t="s">
        <v>50</v>
      </c>
      <c r="C7" s="120">
        <v>602214</v>
      </c>
      <c r="D7" s="104">
        <v>102633</v>
      </c>
      <c r="E7" s="120">
        <v>704847</v>
      </c>
      <c r="F7" s="51">
        <v>85.438967605735712</v>
      </c>
      <c r="G7" s="51">
        <v>14.561032394264286</v>
      </c>
      <c r="H7" s="120">
        <v>667541</v>
      </c>
      <c r="I7" s="104">
        <v>154411</v>
      </c>
      <c r="J7" s="120">
        <v>821952</v>
      </c>
      <c r="K7" s="51">
        <v>81.214109826364549</v>
      </c>
      <c r="L7" s="51">
        <v>18.785890173635444</v>
      </c>
    </row>
    <row r="8" spans="2:12" x14ac:dyDescent="0.2">
      <c r="B8" s="172" t="s">
        <v>51</v>
      </c>
      <c r="C8" s="120">
        <v>109489</v>
      </c>
      <c r="D8" s="104">
        <v>15192.2</v>
      </c>
      <c r="E8" s="120">
        <v>124681.2</v>
      </c>
      <c r="F8" s="51">
        <v>87.815163793739558</v>
      </c>
      <c r="G8" s="51">
        <v>12.184836206260448</v>
      </c>
      <c r="H8" s="120">
        <v>150679</v>
      </c>
      <c r="I8" s="104">
        <v>14982.3</v>
      </c>
      <c r="J8" s="120">
        <v>165661</v>
      </c>
      <c r="K8" s="51">
        <v>90.956229891163275</v>
      </c>
      <c r="L8" s="51">
        <v>9.0439512015501524</v>
      </c>
    </row>
    <row r="9" spans="2:12" x14ac:dyDescent="0.2">
      <c r="B9" s="172" t="s">
        <v>52</v>
      </c>
      <c r="C9" s="120">
        <v>231895</v>
      </c>
      <c r="D9" s="104">
        <v>53235.5</v>
      </c>
      <c r="E9" s="120">
        <v>285130.5</v>
      </c>
      <c r="F9" s="51">
        <v>81.329426350390435</v>
      </c>
      <c r="G9" s="51">
        <v>18.670573649609565</v>
      </c>
      <c r="H9" s="120">
        <v>284492</v>
      </c>
      <c r="I9" s="104">
        <v>60791.7</v>
      </c>
      <c r="J9" s="120">
        <v>345284</v>
      </c>
      <c r="K9" s="51">
        <v>82.393623799538929</v>
      </c>
      <c r="L9" s="51">
        <v>17.606289315462053</v>
      </c>
    </row>
    <row r="10" spans="2:12" x14ac:dyDescent="0.2">
      <c r="B10" s="172" t="s">
        <v>98</v>
      </c>
      <c r="C10" s="120">
        <v>809228</v>
      </c>
      <c r="D10" s="104">
        <v>142257</v>
      </c>
      <c r="E10" s="120">
        <v>951485</v>
      </c>
      <c r="F10" s="51">
        <v>85.048949799523896</v>
      </c>
      <c r="G10" s="51">
        <v>14.951050200476098</v>
      </c>
      <c r="H10" s="120">
        <v>863965</v>
      </c>
      <c r="I10" s="104">
        <v>277695</v>
      </c>
      <c r="J10" s="120">
        <v>1141661</v>
      </c>
      <c r="K10" s="51">
        <v>75.676142042164884</v>
      </c>
      <c r="L10" s="51">
        <v>24.323770366159479</v>
      </c>
    </row>
    <row r="11" spans="2:12" x14ac:dyDescent="0.2">
      <c r="B11" s="172" t="s">
        <v>54</v>
      </c>
      <c r="C11" s="120">
        <v>323405</v>
      </c>
      <c r="D11" s="104">
        <v>30687.4</v>
      </c>
      <c r="E11" s="120">
        <v>354092.4</v>
      </c>
      <c r="F11" s="51">
        <v>91.333505039927417</v>
      </c>
      <c r="G11" s="51">
        <v>8.6664949600725691</v>
      </c>
      <c r="H11" s="120">
        <v>423147</v>
      </c>
      <c r="I11" s="104">
        <v>47026.2</v>
      </c>
      <c r="J11" s="120">
        <v>470173</v>
      </c>
      <c r="K11" s="51">
        <v>89.998149617268538</v>
      </c>
      <c r="L11" s="51">
        <v>10.001892920265519</v>
      </c>
    </row>
    <row r="12" spans="2:12" x14ac:dyDescent="0.2">
      <c r="B12" s="172" t="s">
        <v>55</v>
      </c>
      <c r="C12" s="120">
        <v>1003278</v>
      </c>
      <c r="D12" s="104">
        <v>269665</v>
      </c>
      <c r="E12" s="120">
        <v>1272943</v>
      </c>
      <c r="F12" s="51">
        <v>78.815626465599792</v>
      </c>
      <c r="G12" s="51">
        <v>21.184373534400205</v>
      </c>
      <c r="H12" s="120">
        <v>1148855</v>
      </c>
      <c r="I12" s="104">
        <v>414178</v>
      </c>
      <c r="J12" s="120">
        <v>1563033</v>
      </c>
      <c r="K12" s="51">
        <v>73.501647118135054</v>
      </c>
      <c r="L12" s="51">
        <v>26.498352881864939</v>
      </c>
    </row>
    <row r="13" spans="2:12" x14ac:dyDescent="0.2">
      <c r="B13" s="172" t="s">
        <v>56</v>
      </c>
      <c r="C13" s="120">
        <v>318819</v>
      </c>
      <c r="D13" s="104">
        <v>42578.400000000001</v>
      </c>
      <c r="E13" s="120">
        <v>361397.4</v>
      </c>
      <c r="F13" s="51">
        <v>88.218398914878733</v>
      </c>
      <c r="G13" s="51">
        <v>11.781601085121254</v>
      </c>
      <c r="H13" s="120">
        <v>380476</v>
      </c>
      <c r="I13" s="104">
        <v>68983.3</v>
      </c>
      <c r="J13" s="120">
        <v>449460</v>
      </c>
      <c r="K13" s="51">
        <v>84.651804387487203</v>
      </c>
      <c r="L13" s="51">
        <v>15.348039870066302</v>
      </c>
    </row>
    <row r="14" spans="2:12" x14ac:dyDescent="0.2">
      <c r="B14" s="172" t="s">
        <v>57</v>
      </c>
      <c r="C14" s="120">
        <v>435380</v>
      </c>
      <c r="D14" s="104">
        <v>37665.300000000003</v>
      </c>
      <c r="E14" s="120">
        <v>473045.3</v>
      </c>
      <c r="F14" s="51">
        <v>92.037697023942528</v>
      </c>
      <c r="G14" s="51">
        <v>7.9623029760574742</v>
      </c>
      <c r="H14" s="120">
        <v>535015</v>
      </c>
      <c r="I14" s="104">
        <v>12804.8</v>
      </c>
      <c r="J14" s="120">
        <v>547820</v>
      </c>
      <c r="K14" s="51">
        <v>97.662553393450395</v>
      </c>
      <c r="L14" s="51">
        <v>2.3374100982074402</v>
      </c>
    </row>
    <row r="15" spans="2:12" x14ac:dyDescent="0.2">
      <c r="B15" s="174" t="s">
        <v>8</v>
      </c>
      <c r="C15" s="84">
        <v>4333956</v>
      </c>
      <c r="D15" s="86">
        <v>848373</v>
      </c>
      <c r="E15" s="84">
        <v>5182329</v>
      </c>
      <c r="F15" s="180">
        <v>83.629503260020726</v>
      </c>
      <c r="G15" s="180">
        <v>16.370496739979266</v>
      </c>
      <c r="H15" s="84">
        <v>5119267</v>
      </c>
      <c r="I15" s="86">
        <v>1303412</v>
      </c>
      <c r="J15" s="84">
        <v>6422679</v>
      </c>
      <c r="K15" s="180">
        <v>79.706100834246897</v>
      </c>
      <c r="L15" s="180">
        <v>20.293899165753107</v>
      </c>
    </row>
    <row r="19" spans="2:4" x14ac:dyDescent="0.2">
      <c r="B19" s="82" t="s">
        <v>44</v>
      </c>
      <c r="C19" s="82" t="s">
        <v>286</v>
      </c>
      <c r="D19" s="82" t="s">
        <v>287</v>
      </c>
    </row>
    <row r="20" spans="2:4" x14ac:dyDescent="0.2">
      <c r="B20" s="172" t="s">
        <v>49</v>
      </c>
      <c r="C20" s="85">
        <v>76.407803173323074</v>
      </c>
      <c r="D20" s="51">
        <v>72.47928372470129</v>
      </c>
    </row>
    <row r="21" spans="2:4" x14ac:dyDescent="0.2">
      <c r="B21" s="172" t="s">
        <v>50</v>
      </c>
      <c r="C21" s="85">
        <v>85.438967605735712</v>
      </c>
      <c r="D21" s="51">
        <v>81.214109826364549</v>
      </c>
    </row>
    <row r="22" spans="2:4" x14ac:dyDescent="0.2">
      <c r="B22" s="172" t="s">
        <v>51</v>
      </c>
      <c r="C22" s="85">
        <v>87.815163793739558</v>
      </c>
      <c r="D22" s="51">
        <v>90.956229891163275</v>
      </c>
    </row>
    <row r="23" spans="2:4" x14ac:dyDescent="0.2">
      <c r="B23" s="172" t="s">
        <v>52</v>
      </c>
      <c r="C23" s="85">
        <v>81.329426350390435</v>
      </c>
      <c r="D23" s="51">
        <v>82.393623799538929</v>
      </c>
    </row>
    <row r="24" spans="2:4" x14ac:dyDescent="0.2">
      <c r="B24" s="172" t="s">
        <v>98</v>
      </c>
      <c r="C24" s="85">
        <v>85.048949799523896</v>
      </c>
      <c r="D24" s="51">
        <v>75.676142042164884</v>
      </c>
    </row>
    <row r="25" spans="2:4" x14ac:dyDescent="0.2">
      <c r="B25" s="172" t="s">
        <v>54</v>
      </c>
      <c r="C25" s="85">
        <v>91.333505039927417</v>
      </c>
      <c r="D25" s="51">
        <v>89.998149617268538</v>
      </c>
    </row>
    <row r="26" spans="2:4" x14ac:dyDescent="0.2">
      <c r="B26" s="172" t="s">
        <v>55</v>
      </c>
      <c r="C26" s="85">
        <v>78.815626465599792</v>
      </c>
      <c r="D26" s="51">
        <v>73.501647118135054</v>
      </c>
    </row>
    <row r="27" spans="2:4" x14ac:dyDescent="0.2">
      <c r="B27" s="172" t="s">
        <v>56</v>
      </c>
      <c r="C27" s="85">
        <v>88.218398914878733</v>
      </c>
      <c r="D27" s="51">
        <v>84.651804387487203</v>
      </c>
    </row>
    <row r="28" spans="2:4" x14ac:dyDescent="0.2">
      <c r="B28" s="172" t="s">
        <v>57</v>
      </c>
      <c r="C28" s="85">
        <v>92.037697023942528</v>
      </c>
      <c r="D28" s="51">
        <v>97.662553393450395</v>
      </c>
    </row>
    <row r="29" spans="2:4" x14ac:dyDescent="0.2">
      <c r="B29" s="174" t="s">
        <v>8</v>
      </c>
      <c r="C29" s="90">
        <v>83.629503260020726</v>
      </c>
      <c r="D29" s="180">
        <v>79.706100834246897</v>
      </c>
    </row>
  </sheetData>
  <mergeCells count="7">
    <mergeCell ref="B3:B5"/>
    <mergeCell ref="C3:G3"/>
    <mergeCell ref="H3:L3"/>
    <mergeCell ref="C4:E4"/>
    <mergeCell ref="F4:G4"/>
    <mergeCell ref="H4:J4"/>
    <mergeCell ref="K4:L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E17"/>
  <sheetViews>
    <sheetView workbookViewId="0">
      <selection activeCell="H17" sqref="H17"/>
    </sheetView>
  </sheetViews>
  <sheetFormatPr defaultRowHeight="15" x14ac:dyDescent="0.25"/>
  <cols>
    <col min="2" max="2" width="18" customWidth="1"/>
    <col min="4" max="4" width="12.7109375" customWidth="1"/>
    <col min="5" max="5" width="13.42578125" customWidth="1"/>
  </cols>
  <sheetData>
    <row r="2" spans="2:5" x14ac:dyDescent="0.25">
      <c r="B2" s="2" t="s">
        <v>271</v>
      </c>
      <c r="C2" s="123"/>
      <c r="D2" s="123"/>
      <c r="E2" s="123"/>
    </row>
    <row r="3" spans="2:5" x14ac:dyDescent="0.25">
      <c r="B3" s="303" t="s">
        <v>136</v>
      </c>
      <c r="C3" s="289">
        <v>2002</v>
      </c>
      <c r="D3" s="290"/>
      <c r="E3" s="291"/>
    </row>
    <row r="4" spans="2:5" x14ac:dyDescent="0.25">
      <c r="B4" s="304"/>
      <c r="C4" s="82" t="s">
        <v>259</v>
      </c>
      <c r="D4" s="82" t="s">
        <v>269</v>
      </c>
      <c r="E4" s="82" t="s">
        <v>260</v>
      </c>
    </row>
    <row r="5" spans="2:5" x14ac:dyDescent="0.25">
      <c r="B5" s="305"/>
      <c r="C5" s="289" t="s">
        <v>39</v>
      </c>
      <c r="D5" s="290"/>
      <c r="E5" s="291"/>
    </row>
    <row r="6" spans="2:5" x14ac:dyDescent="0.25">
      <c r="B6" s="48" t="s">
        <v>119</v>
      </c>
      <c r="C6" s="120">
        <v>12688.079</v>
      </c>
      <c r="D6" s="120">
        <v>2395.56</v>
      </c>
      <c r="E6" s="166">
        <v>18.880399467878469</v>
      </c>
    </row>
    <row r="7" spans="2:5" x14ac:dyDescent="0.25">
      <c r="B7" s="48" t="s">
        <v>17</v>
      </c>
      <c r="C7" s="120">
        <v>1298.683</v>
      </c>
      <c r="D7" s="120">
        <v>270.98</v>
      </c>
      <c r="E7" s="166">
        <v>20.865753998473842</v>
      </c>
    </row>
    <row r="8" spans="2:5" x14ac:dyDescent="0.25">
      <c r="B8" s="48" t="s">
        <v>6</v>
      </c>
      <c r="C8" s="120">
        <v>305.07</v>
      </c>
      <c r="D8" s="120">
        <v>102.328</v>
      </c>
      <c r="E8" s="166">
        <v>33.542465663618188</v>
      </c>
    </row>
    <row r="9" spans="2:5" x14ac:dyDescent="0.25">
      <c r="B9" s="48" t="s">
        <v>18</v>
      </c>
      <c r="C9" s="120">
        <v>925.48699999999997</v>
      </c>
      <c r="D9" s="120">
        <v>808.54</v>
      </c>
      <c r="E9" s="166">
        <v>87.363733904420044</v>
      </c>
    </row>
    <row r="10" spans="2:5" x14ac:dyDescent="0.25">
      <c r="B10" s="50" t="s">
        <v>61</v>
      </c>
      <c r="C10" s="84">
        <v>15217.319</v>
      </c>
      <c r="D10" s="84">
        <v>3577.4079999999999</v>
      </c>
      <c r="E10" s="166">
        <v>23.508792843207139</v>
      </c>
    </row>
    <row r="11" spans="2:5" x14ac:dyDescent="0.25">
      <c r="B11" s="48"/>
      <c r="C11" s="292">
        <v>2025</v>
      </c>
      <c r="D11" s="293"/>
      <c r="E11" s="294"/>
    </row>
    <row r="12" spans="2:5" x14ac:dyDescent="0.25">
      <c r="B12" s="48" t="s">
        <v>270</v>
      </c>
      <c r="C12" s="120">
        <v>14384.772000000001</v>
      </c>
      <c r="D12" s="120">
        <v>4292.125</v>
      </c>
      <c r="E12" s="166">
        <v>29.837977272076333</v>
      </c>
    </row>
    <row r="13" spans="2:5" x14ac:dyDescent="0.25">
      <c r="B13" s="48" t="s">
        <v>17</v>
      </c>
      <c r="C13" s="120">
        <v>1263.3789999999999</v>
      </c>
      <c r="D13" s="120">
        <v>690.82500000000005</v>
      </c>
      <c r="E13" s="166">
        <v>54.680741091944704</v>
      </c>
    </row>
    <row r="14" spans="2:5" x14ac:dyDescent="0.25">
      <c r="B14" s="48" t="s">
        <v>6</v>
      </c>
      <c r="C14" s="120">
        <v>271.21100000000001</v>
      </c>
      <c r="D14" s="120">
        <v>267.12900000000002</v>
      </c>
      <c r="E14" s="166">
        <v>98.494898805726905</v>
      </c>
    </row>
    <row r="15" spans="2:5" x14ac:dyDescent="0.25">
      <c r="B15" s="48" t="s">
        <v>18</v>
      </c>
      <c r="C15" s="120">
        <v>596.14400000000001</v>
      </c>
      <c r="D15" s="120">
        <v>1355.0070000000001</v>
      </c>
      <c r="E15" s="166">
        <v>227.29525081188439</v>
      </c>
    </row>
    <row r="16" spans="2:5" x14ac:dyDescent="0.25">
      <c r="B16" s="50" t="s">
        <v>61</v>
      </c>
      <c r="C16" s="84">
        <v>16517.530999999999</v>
      </c>
      <c r="D16" s="84">
        <v>6605.0860000000002</v>
      </c>
      <c r="E16" s="166">
        <v>39.988337239990649</v>
      </c>
    </row>
    <row r="17" spans="2:2" x14ac:dyDescent="0.25">
      <c r="B17" s="20" t="s">
        <v>64</v>
      </c>
    </row>
  </sheetData>
  <mergeCells count="4">
    <mergeCell ref="B3:B5"/>
    <mergeCell ref="C3:E3"/>
    <mergeCell ref="C5:E5"/>
    <mergeCell ref="C11:E11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K8"/>
  <sheetViews>
    <sheetView workbookViewId="0">
      <selection activeCell="E12" sqref="E12"/>
    </sheetView>
  </sheetViews>
  <sheetFormatPr defaultColWidth="8.85546875" defaultRowHeight="15" x14ac:dyDescent="0.25"/>
  <sheetData>
    <row r="1" spans="1:11" x14ac:dyDescent="0.25">
      <c r="A1" s="422" t="s">
        <v>290</v>
      </c>
      <c r="B1" s="422"/>
      <c r="C1" s="422"/>
      <c r="D1" s="422"/>
      <c r="E1" s="422"/>
      <c r="F1" s="422"/>
      <c r="G1" s="422"/>
    </row>
    <row r="3" spans="1:11" x14ac:dyDescent="0.25">
      <c r="A3" s="438" t="s">
        <v>112</v>
      </c>
      <c r="B3" s="439" t="s">
        <v>286</v>
      </c>
      <c r="C3" s="439"/>
      <c r="D3" s="439"/>
      <c r="E3" s="439"/>
      <c r="F3" s="439"/>
      <c r="G3" s="439" t="s">
        <v>287</v>
      </c>
      <c r="H3" s="439"/>
      <c r="I3" s="439"/>
      <c r="J3" s="439"/>
      <c r="K3" s="439"/>
    </row>
    <row r="4" spans="1:11" x14ac:dyDescent="0.25">
      <c r="A4" s="438"/>
      <c r="B4" s="439" t="s">
        <v>147</v>
      </c>
      <c r="C4" s="439"/>
      <c r="D4" s="439"/>
      <c r="E4" s="439" t="s">
        <v>41</v>
      </c>
      <c r="F4" s="439"/>
      <c r="G4" s="439" t="s">
        <v>147</v>
      </c>
      <c r="H4" s="439"/>
      <c r="I4" s="439"/>
      <c r="J4" s="439" t="s">
        <v>41</v>
      </c>
      <c r="K4" s="439"/>
    </row>
    <row r="5" spans="1:11" x14ac:dyDescent="0.25">
      <c r="A5" s="438"/>
      <c r="B5" s="254" t="s">
        <v>288</v>
      </c>
      <c r="C5" s="254" t="s">
        <v>289</v>
      </c>
      <c r="D5" s="254" t="s">
        <v>8</v>
      </c>
      <c r="E5" s="254" t="s">
        <v>288</v>
      </c>
      <c r="F5" s="254" t="s">
        <v>289</v>
      </c>
      <c r="G5" s="254" t="s">
        <v>288</v>
      </c>
      <c r="H5" s="254" t="s">
        <v>289</v>
      </c>
      <c r="I5" s="254" t="s">
        <v>8</v>
      </c>
      <c r="J5" s="254" t="s">
        <v>288</v>
      </c>
      <c r="K5" s="254" t="s">
        <v>289</v>
      </c>
    </row>
    <row r="6" spans="1:11" x14ac:dyDescent="0.25">
      <c r="A6" s="182" t="s">
        <v>0</v>
      </c>
      <c r="B6" s="178">
        <v>1841038</v>
      </c>
      <c r="C6" s="183">
        <v>285591</v>
      </c>
      <c r="D6" s="178">
        <v>2126629</v>
      </c>
      <c r="E6" s="184">
        <v>86.570718258803012</v>
      </c>
      <c r="F6" s="184">
        <v>13.429281741196982</v>
      </c>
      <c r="G6" s="178">
        <v>2093054</v>
      </c>
      <c r="H6" s="183">
        <v>534198</v>
      </c>
      <c r="I6" s="178">
        <v>2627252</v>
      </c>
      <c r="J6" s="184">
        <v>79.667043739999059</v>
      </c>
      <c r="K6" s="184">
        <v>20.332956260000945</v>
      </c>
    </row>
    <row r="7" spans="1:11" x14ac:dyDescent="0.25">
      <c r="A7" s="182" t="s">
        <v>1</v>
      </c>
      <c r="B7" s="178">
        <v>2492918</v>
      </c>
      <c r="C7" s="183">
        <v>562782</v>
      </c>
      <c r="D7" s="178">
        <v>3055700</v>
      </c>
      <c r="E7" s="184">
        <v>81.582550643060515</v>
      </c>
      <c r="F7" s="184">
        <v>18.417449356939493</v>
      </c>
      <c r="G7" s="178">
        <v>3026213</v>
      </c>
      <c r="H7" s="183">
        <v>769214</v>
      </c>
      <c r="I7" s="178">
        <v>3795427</v>
      </c>
      <c r="J7" s="184">
        <v>79.733136745878667</v>
      </c>
      <c r="K7" s="184">
        <v>20.266863254121343</v>
      </c>
    </row>
    <row r="8" spans="1:11" x14ac:dyDescent="0.25">
      <c r="A8" s="185" t="s">
        <v>8</v>
      </c>
      <c r="B8" s="186">
        <v>4333956</v>
      </c>
      <c r="C8" s="187">
        <v>848373</v>
      </c>
      <c r="D8" s="186">
        <v>5182329</v>
      </c>
      <c r="E8" s="188">
        <v>83.629503260020726</v>
      </c>
      <c r="F8" s="188">
        <v>16.370496739979266</v>
      </c>
      <c r="G8" s="186">
        <v>5119267</v>
      </c>
      <c r="H8" s="187">
        <v>1303412</v>
      </c>
      <c r="I8" s="186">
        <v>6422679</v>
      </c>
      <c r="J8" s="188">
        <v>79.706100834246897</v>
      </c>
      <c r="K8" s="188">
        <v>20.293899165753107</v>
      </c>
    </row>
  </sheetData>
  <mergeCells count="8">
    <mergeCell ref="A1:G1"/>
    <mergeCell ref="A3:A5"/>
    <mergeCell ref="B3:F3"/>
    <mergeCell ref="G3:K3"/>
    <mergeCell ref="B4:D4"/>
    <mergeCell ref="E4:F4"/>
    <mergeCell ref="G4:I4"/>
    <mergeCell ref="J4:K4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B1:L19"/>
  <sheetViews>
    <sheetView workbookViewId="0">
      <selection activeCell="D21" sqref="D21"/>
    </sheetView>
  </sheetViews>
  <sheetFormatPr defaultColWidth="8.85546875" defaultRowHeight="15" x14ac:dyDescent="0.25"/>
  <cols>
    <col min="2" max="2" width="16.5703125" customWidth="1"/>
  </cols>
  <sheetData>
    <row r="1" spans="2:12" x14ac:dyDescent="0.25">
      <c r="B1" s="2" t="s">
        <v>291</v>
      </c>
      <c r="C1" s="2"/>
      <c r="D1" s="2"/>
      <c r="E1" s="2"/>
      <c r="F1" s="2"/>
      <c r="G1" s="2"/>
      <c r="H1" s="2"/>
    </row>
    <row r="2" spans="2:12" x14ac:dyDescent="0.25">
      <c r="B2" s="176"/>
      <c r="C2" s="176"/>
      <c r="D2" s="176"/>
      <c r="E2" s="176"/>
      <c r="F2" s="176"/>
      <c r="G2" s="176"/>
      <c r="H2" s="176"/>
    </row>
    <row r="3" spans="2:12" x14ac:dyDescent="0.25">
      <c r="B3" s="440" t="s">
        <v>136</v>
      </c>
      <c r="C3" s="441" t="s">
        <v>286</v>
      </c>
      <c r="D3" s="441"/>
      <c r="E3" s="441"/>
      <c r="F3" s="441"/>
      <c r="G3" s="441"/>
      <c r="H3" s="441" t="s">
        <v>287</v>
      </c>
      <c r="I3" s="441"/>
      <c r="J3" s="441"/>
      <c r="K3" s="441"/>
      <c r="L3" s="441"/>
    </row>
    <row r="4" spans="2:12" x14ac:dyDescent="0.25">
      <c r="B4" s="440"/>
      <c r="C4" s="441" t="s">
        <v>147</v>
      </c>
      <c r="D4" s="441"/>
      <c r="E4" s="441"/>
      <c r="F4" s="441" t="s">
        <v>41</v>
      </c>
      <c r="G4" s="441"/>
      <c r="H4" s="441" t="s">
        <v>147</v>
      </c>
      <c r="I4" s="441"/>
      <c r="J4" s="441"/>
      <c r="K4" s="441" t="s">
        <v>41</v>
      </c>
      <c r="L4" s="441"/>
    </row>
    <row r="5" spans="2:12" x14ac:dyDescent="0.25">
      <c r="B5" s="440"/>
      <c r="C5" s="190" t="s">
        <v>288</v>
      </c>
      <c r="D5" s="190" t="s">
        <v>289</v>
      </c>
      <c r="E5" s="181" t="s">
        <v>8</v>
      </c>
      <c r="F5" s="190" t="s">
        <v>288</v>
      </c>
      <c r="G5" s="190" t="s">
        <v>289</v>
      </c>
      <c r="H5" s="190" t="s">
        <v>288</v>
      </c>
      <c r="I5" s="190" t="s">
        <v>289</v>
      </c>
      <c r="J5" s="181" t="s">
        <v>8</v>
      </c>
      <c r="K5" s="190" t="s">
        <v>288</v>
      </c>
      <c r="L5" s="190" t="s">
        <v>289</v>
      </c>
    </row>
    <row r="6" spans="2:12" x14ac:dyDescent="0.25">
      <c r="B6" s="182" t="s">
        <v>119</v>
      </c>
      <c r="C6" s="178">
        <v>2857616</v>
      </c>
      <c r="D6" s="183">
        <v>442577</v>
      </c>
      <c r="E6" s="178">
        <v>3300193</v>
      </c>
      <c r="F6" s="184">
        <v>86.589360076819744</v>
      </c>
      <c r="G6" s="184">
        <v>13.41063992318025</v>
      </c>
      <c r="H6" s="178">
        <v>3441101</v>
      </c>
      <c r="I6" s="183">
        <v>718068</v>
      </c>
      <c r="J6" s="178">
        <v>4159169</v>
      </c>
      <c r="K6" s="184">
        <v>82.735301210410057</v>
      </c>
      <c r="L6" s="184">
        <v>17.264698789589939</v>
      </c>
    </row>
    <row r="7" spans="2:12" x14ac:dyDescent="0.25">
      <c r="B7" s="182" t="s">
        <v>17</v>
      </c>
      <c r="C7" s="178">
        <v>389493</v>
      </c>
      <c r="D7" s="183">
        <v>110671</v>
      </c>
      <c r="E7" s="178">
        <v>500164</v>
      </c>
      <c r="F7" s="184">
        <v>77.87305763709503</v>
      </c>
      <c r="G7" s="184">
        <v>22.126942362904966</v>
      </c>
      <c r="H7" s="178">
        <v>540217</v>
      </c>
      <c r="I7" s="183">
        <v>168661</v>
      </c>
      <c r="J7" s="178">
        <v>708878</v>
      </c>
      <c r="K7" s="184">
        <v>76.207330457427091</v>
      </c>
      <c r="L7" s="184">
        <v>23.792669542572913</v>
      </c>
    </row>
    <row r="8" spans="2:12" x14ac:dyDescent="0.25">
      <c r="B8" s="182" t="s">
        <v>6</v>
      </c>
      <c r="C8" s="178">
        <v>157523</v>
      </c>
      <c r="D8" s="183">
        <v>38851.699999999997</v>
      </c>
      <c r="E8" s="178">
        <v>196374.7</v>
      </c>
      <c r="F8" s="184">
        <v>80.215556970082758</v>
      </c>
      <c r="G8" s="184">
        <v>19.784443029917249</v>
      </c>
      <c r="H8" s="178">
        <v>148919</v>
      </c>
      <c r="I8" s="183">
        <v>120407</v>
      </c>
      <c r="J8" s="178">
        <v>269326</v>
      </c>
      <c r="K8" s="184">
        <v>55.293213429078513</v>
      </c>
      <c r="L8" s="184">
        <v>44.706786570921487</v>
      </c>
    </row>
    <row r="9" spans="2:12" x14ac:dyDescent="0.25">
      <c r="B9" s="182" t="s">
        <v>18</v>
      </c>
      <c r="C9" s="178">
        <v>929324</v>
      </c>
      <c r="D9" s="183">
        <v>256273</v>
      </c>
      <c r="E9" s="178">
        <v>1185597</v>
      </c>
      <c r="F9" s="184">
        <v>78.384494575733086</v>
      </c>
      <c r="G9" s="184">
        <v>21.61550542426691</v>
      </c>
      <c r="H9" s="178">
        <v>989031</v>
      </c>
      <c r="I9" s="183">
        <v>296276</v>
      </c>
      <c r="J9" s="178">
        <v>1285307</v>
      </c>
      <c r="K9" s="184">
        <v>76.949009069428541</v>
      </c>
      <c r="L9" s="184">
        <v>23.050990930571452</v>
      </c>
    </row>
    <row r="10" spans="2:12" x14ac:dyDescent="0.25">
      <c r="B10" s="191" t="s">
        <v>8</v>
      </c>
      <c r="C10" s="186">
        <v>4333956</v>
      </c>
      <c r="D10" s="187">
        <v>848373</v>
      </c>
      <c r="E10" s="186">
        <v>5182329</v>
      </c>
      <c r="F10" s="188">
        <v>83.629503260020726</v>
      </c>
      <c r="G10" s="188">
        <v>16.370496739979266</v>
      </c>
      <c r="H10" s="186">
        <v>5119267</v>
      </c>
      <c r="I10" s="187">
        <v>1303412</v>
      </c>
      <c r="J10" s="186">
        <v>6422679</v>
      </c>
      <c r="K10" s="188">
        <v>79.706100834246897</v>
      </c>
      <c r="L10" s="188">
        <v>20.293899165753107</v>
      </c>
    </row>
    <row r="14" spans="2:12" x14ac:dyDescent="0.25">
      <c r="B14" s="192" t="s">
        <v>136</v>
      </c>
      <c r="C14" s="193" t="s">
        <v>286</v>
      </c>
      <c r="D14" s="193" t="s">
        <v>287</v>
      </c>
    </row>
    <row r="15" spans="2:12" x14ac:dyDescent="0.25">
      <c r="B15" s="182" t="s">
        <v>119</v>
      </c>
      <c r="C15" s="184">
        <v>86.589360076819744</v>
      </c>
      <c r="D15" s="184">
        <v>82.735301210410057</v>
      </c>
    </row>
    <row r="16" spans="2:12" x14ac:dyDescent="0.25">
      <c r="B16" s="182" t="s">
        <v>17</v>
      </c>
      <c r="C16" s="184">
        <v>77.87305763709503</v>
      </c>
      <c r="D16" s="184">
        <v>76.207330457427091</v>
      </c>
    </row>
    <row r="17" spans="2:4" x14ac:dyDescent="0.25">
      <c r="B17" s="182" t="s">
        <v>6</v>
      </c>
      <c r="C17" s="184">
        <v>80.215556970082758</v>
      </c>
      <c r="D17" s="184">
        <v>55.293213429078513</v>
      </c>
    </row>
    <row r="18" spans="2:4" x14ac:dyDescent="0.25">
      <c r="B18" s="182" t="s">
        <v>18</v>
      </c>
      <c r="C18" s="184">
        <v>78.384494575733086</v>
      </c>
      <c r="D18" s="184">
        <v>76.949009069428541</v>
      </c>
    </row>
    <row r="19" spans="2:4" x14ac:dyDescent="0.25">
      <c r="B19" s="191" t="s">
        <v>61</v>
      </c>
      <c r="C19" s="188">
        <v>83.629503260020726</v>
      </c>
      <c r="D19" s="188">
        <v>79.706100834246897</v>
      </c>
    </row>
  </sheetData>
  <mergeCells count="7">
    <mergeCell ref="B3:B5"/>
    <mergeCell ref="C3:G3"/>
    <mergeCell ref="H3:L3"/>
    <mergeCell ref="C4:E4"/>
    <mergeCell ref="F4:G4"/>
    <mergeCell ref="H4:J4"/>
    <mergeCell ref="K4:L4"/>
  </mergeCells>
  <pageMargins left="0.7" right="0.7" top="0.75" bottom="0.75" header="0.3" footer="0.3"/>
  <drawing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G14"/>
  <sheetViews>
    <sheetView workbookViewId="0">
      <selection activeCell="A11" sqref="A11:E12"/>
    </sheetView>
  </sheetViews>
  <sheetFormatPr defaultColWidth="8.85546875" defaultRowHeight="15" x14ac:dyDescent="0.25"/>
  <cols>
    <col min="1" max="1" width="10.85546875" customWidth="1"/>
  </cols>
  <sheetData>
    <row r="1" spans="1:7" x14ac:dyDescent="0.25">
      <c r="A1" s="422" t="s">
        <v>292</v>
      </c>
      <c r="B1" s="422"/>
      <c r="C1" s="422"/>
      <c r="D1" s="422"/>
      <c r="E1" s="422"/>
      <c r="F1" s="422"/>
      <c r="G1" s="422"/>
    </row>
    <row r="2" spans="1:7" x14ac:dyDescent="0.25">
      <c r="A2" s="176"/>
      <c r="B2" s="176"/>
      <c r="C2" s="176"/>
      <c r="D2" s="176"/>
      <c r="E2" s="176"/>
      <c r="F2" s="176"/>
      <c r="G2" s="176"/>
    </row>
    <row r="3" spans="1:7" x14ac:dyDescent="0.25">
      <c r="A3" s="438" t="s">
        <v>293</v>
      </c>
      <c r="B3" s="289" t="s">
        <v>286</v>
      </c>
      <c r="C3" s="290"/>
      <c r="D3" s="291"/>
      <c r="E3" s="442" t="s">
        <v>287</v>
      </c>
      <c r="F3" s="443"/>
      <c r="G3" s="444"/>
    </row>
    <row r="4" spans="1:7" x14ac:dyDescent="0.25">
      <c r="A4" s="438"/>
      <c r="B4" s="439" t="s">
        <v>147</v>
      </c>
      <c r="C4" s="439"/>
      <c r="D4" s="439"/>
      <c r="E4" s="439" t="s">
        <v>147</v>
      </c>
      <c r="F4" s="439"/>
      <c r="G4" s="439"/>
    </row>
    <row r="5" spans="1:7" x14ac:dyDescent="0.25">
      <c r="A5" s="438"/>
      <c r="B5" s="232" t="s">
        <v>288</v>
      </c>
      <c r="C5" s="232" t="s">
        <v>289</v>
      </c>
      <c r="D5" s="254" t="s">
        <v>8</v>
      </c>
      <c r="E5" s="232" t="s">
        <v>288</v>
      </c>
      <c r="F5" s="232" t="s">
        <v>289</v>
      </c>
      <c r="G5" s="254" t="s">
        <v>8</v>
      </c>
    </row>
    <row r="6" spans="1:7" x14ac:dyDescent="0.25">
      <c r="A6" s="182" t="s">
        <v>145</v>
      </c>
      <c r="B6" s="178">
        <v>1633022</v>
      </c>
      <c r="C6" s="178">
        <v>158582.29999999999</v>
      </c>
      <c r="D6" s="186">
        <v>1791604.3</v>
      </c>
      <c r="E6" s="178">
        <v>1959136</v>
      </c>
      <c r="F6" s="183">
        <v>192062</v>
      </c>
      <c r="G6" s="178">
        <v>2151198</v>
      </c>
    </row>
    <row r="7" spans="1:7" x14ac:dyDescent="0.25">
      <c r="A7" s="182" t="s">
        <v>19</v>
      </c>
      <c r="B7" s="178">
        <v>2700934</v>
      </c>
      <c r="C7" s="178">
        <v>689791</v>
      </c>
      <c r="D7" s="186">
        <v>3390725</v>
      </c>
      <c r="E7" s="178">
        <v>3160131</v>
      </c>
      <c r="F7" s="183">
        <v>1111351</v>
      </c>
      <c r="G7" s="178">
        <v>4271482</v>
      </c>
    </row>
    <row r="8" spans="1:7" x14ac:dyDescent="0.25">
      <c r="A8" s="191" t="s">
        <v>8</v>
      </c>
      <c r="B8" s="186">
        <v>4333956</v>
      </c>
      <c r="C8" s="186">
        <v>848373.3</v>
      </c>
      <c r="D8" s="186">
        <v>5182329.3</v>
      </c>
      <c r="E8" s="186">
        <v>5119267</v>
      </c>
      <c r="F8" s="187">
        <v>1303412</v>
      </c>
      <c r="G8" s="186">
        <v>6422679</v>
      </c>
    </row>
    <row r="11" spans="1:7" x14ac:dyDescent="0.25">
      <c r="A11" s="439" t="s">
        <v>293</v>
      </c>
      <c r="B11" s="439" t="s">
        <v>286</v>
      </c>
      <c r="C11" s="439"/>
      <c r="D11" s="439" t="s">
        <v>287</v>
      </c>
      <c r="E11" s="439"/>
    </row>
    <row r="12" spans="1:7" x14ac:dyDescent="0.25">
      <c r="A12" s="439"/>
      <c r="B12" s="232" t="s">
        <v>288</v>
      </c>
      <c r="C12" s="232" t="s">
        <v>289</v>
      </c>
      <c r="D12" s="232" t="s">
        <v>288</v>
      </c>
      <c r="E12" s="232" t="s">
        <v>289</v>
      </c>
    </row>
    <row r="13" spans="1:7" x14ac:dyDescent="0.25">
      <c r="A13" s="182" t="s">
        <v>145</v>
      </c>
      <c r="B13" s="184">
        <v>91.148586772201881</v>
      </c>
      <c r="C13" s="184">
        <v>8.8514132277981243</v>
      </c>
      <c r="D13" s="184">
        <v>91.071858564390624</v>
      </c>
      <c r="E13" s="184">
        <v>8.9281414356093673</v>
      </c>
    </row>
    <row r="14" spans="1:7" x14ac:dyDescent="0.25">
      <c r="A14" s="182" t="s">
        <v>19</v>
      </c>
      <c r="B14" s="184">
        <v>79.656533632187802</v>
      </c>
      <c r="C14" s="184">
        <v>20.343466367812194</v>
      </c>
      <c r="D14" s="184">
        <v>73.982074605488208</v>
      </c>
      <c r="E14" s="184">
        <v>26.017925394511789</v>
      </c>
    </row>
  </sheetData>
  <mergeCells count="9">
    <mergeCell ref="A11:A12"/>
    <mergeCell ref="B11:C11"/>
    <mergeCell ref="D11:E11"/>
    <mergeCell ref="A1:G1"/>
    <mergeCell ref="A3:A5"/>
    <mergeCell ref="B3:D3"/>
    <mergeCell ref="E3:G3"/>
    <mergeCell ref="B4:D4"/>
    <mergeCell ref="E4:G4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K15"/>
  <sheetViews>
    <sheetView workbookViewId="0">
      <selection activeCell="A3" sqref="A3:K5"/>
    </sheetView>
  </sheetViews>
  <sheetFormatPr defaultColWidth="8.85546875" defaultRowHeight="15" x14ac:dyDescent="0.25"/>
  <cols>
    <col min="1" max="1" width="11.28515625" customWidth="1"/>
  </cols>
  <sheetData>
    <row r="1" spans="1:11" x14ac:dyDescent="0.25">
      <c r="A1" s="2" t="s">
        <v>294</v>
      </c>
      <c r="B1" s="2"/>
      <c r="C1" s="2"/>
      <c r="D1" s="2"/>
      <c r="E1" s="2"/>
      <c r="F1" s="2"/>
    </row>
    <row r="3" spans="1:11" x14ac:dyDescent="0.25">
      <c r="A3" s="438" t="s">
        <v>44</v>
      </c>
      <c r="B3" s="439" t="s">
        <v>286</v>
      </c>
      <c r="C3" s="439"/>
      <c r="D3" s="439"/>
      <c r="E3" s="439"/>
      <c r="F3" s="439"/>
      <c r="G3" s="439" t="s">
        <v>287</v>
      </c>
      <c r="H3" s="439"/>
      <c r="I3" s="439"/>
      <c r="J3" s="439"/>
      <c r="K3" s="439"/>
    </row>
    <row r="4" spans="1:11" x14ac:dyDescent="0.25">
      <c r="A4" s="438"/>
      <c r="B4" s="439" t="s">
        <v>147</v>
      </c>
      <c r="C4" s="439"/>
      <c r="D4" s="439"/>
      <c r="E4" s="439" t="s">
        <v>41</v>
      </c>
      <c r="F4" s="439"/>
      <c r="G4" s="439" t="s">
        <v>147</v>
      </c>
      <c r="H4" s="439"/>
      <c r="I4" s="439"/>
      <c r="J4" s="439" t="s">
        <v>41</v>
      </c>
      <c r="K4" s="439"/>
    </row>
    <row r="5" spans="1:11" x14ac:dyDescent="0.25">
      <c r="A5" s="438"/>
      <c r="B5" s="232" t="s">
        <v>288</v>
      </c>
      <c r="C5" s="232" t="s">
        <v>289</v>
      </c>
      <c r="D5" s="232" t="s">
        <v>8</v>
      </c>
      <c r="E5" s="232" t="s">
        <v>288</v>
      </c>
      <c r="F5" s="232" t="s">
        <v>289</v>
      </c>
      <c r="G5" s="232" t="s">
        <v>288</v>
      </c>
      <c r="H5" s="232" t="s">
        <v>289</v>
      </c>
      <c r="I5" s="232" t="s">
        <v>8</v>
      </c>
      <c r="J5" s="232" t="s">
        <v>288</v>
      </c>
      <c r="K5" s="232" t="s">
        <v>289</v>
      </c>
    </row>
    <row r="6" spans="1:11" x14ac:dyDescent="0.25">
      <c r="A6" s="182" t="s">
        <v>49</v>
      </c>
      <c r="B6" s="178">
        <v>250290</v>
      </c>
      <c r="C6" s="183">
        <v>404418</v>
      </c>
      <c r="D6" s="186">
        <v>654708</v>
      </c>
      <c r="E6" s="184">
        <v>38.229256401327007</v>
      </c>
      <c r="F6" s="184">
        <v>61.770743598672993</v>
      </c>
      <c r="G6" s="178">
        <v>316632</v>
      </c>
      <c r="H6" s="183">
        <v>601004</v>
      </c>
      <c r="I6" s="186">
        <v>917636</v>
      </c>
      <c r="J6" s="184">
        <v>34.505185062486646</v>
      </c>
      <c r="K6" s="184">
        <v>65.49481493751334</v>
      </c>
    </row>
    <row r="7" spans="1:11" x14ac:dyDescent="0.25">
      <c r="A7" s="182" t="s">
        <v>50</v>
      </c>
      <c r="B7" s="178">
        <v>238045</v>
      </c>
      <c r="C7" s="183">
        <v>466802</v>
      </c>
      <c r="D7" s="186">
        <v>704847</v>
      </c>
      <c r="E7" s="184">
        <v>33.772577594853921</v>
      </c>
      <c r="F7" s="184">
        <v>66.227422405146086</v>
      </c>
      <c r="G7" s="178">
        <v>294847</v>
      </c>
      <c r="H7" s="183">
        <v>527104</v>
      </c>
      <c r="I7" s="186">
        <v>821951</v>
      </c>
      <c r="J7" s="184">
        <v>35.871603051763429</v>
      </c>
      <c r="K7" s="184">
        <v>64.128396948236571</v>
      </c>
    </row>
    <row r="8" spans="1:11" x14ac:dyDescent="0.25">
      <c r="A8" s="182" t="s">
        <v>51</v>
      </c>
      <c r="B8" s="178">
        <v>55711.3</v>
      </c>
      <c r="C8" s="183">
        <v>68969.5</v>
      </c>
      <c r="D8" s="186">
        <v>124680.8</v>
      </c>
      <c r="E8" s="184">
        <v>44.683142873642133</v>
      </c>
      <c r="F8" s="184">
        <v>55.316857126357867</v>
      </c>
      <c r="G8" s="178">
        <v>62454.3</v>
      </c>
      <c r="H8" s="183">
        <v>103207</v>
      </c>
      <c r="I8" s="186">
        <v>165661.29999999999</v>
      </c>
      <c r="J8" s="184">
        <v>37.699993903223032</v>
      </c>
      <c r="K8" s="184">
        <v>62.300006096776983</v>
      </c>
    </row>
    <row r="9" spans="1:11" x14ac:dyDescent="0.25">
      <c r="A9" s="182" t="s">
        <v>52</v>
      </c>
      <c r="B9" s="178">
        <v>60481.2</v>
      </c>
      <c r="C9" s="183">
        <v>224649</v>
      </c>
      <c r="D9" s="186">
        <v>285130.2</v>
      </c>
      <c r="E9" s="184">
        <v>21.211783248494896</v>
      </c>
      <c r="F9" s="184">
        <v>78.788216751505104</v>
      </c>
      <c r="G9" s="178">
        <v>113943</v>
      </c>
      <c r="H9" s="183">
        <v>231341</v>
      </c>
      <c r="I9" s="186">
        <v>345284</v>
      </c>
      <c r="J9" s="184">
        <v>32.999791476002365</v>
      </c>
      <c r="K9" s="184">
        <v>67.000208523997642</v>
      </c>
    </row>
    <row r="10" spans="1:11" x14ac:dyDescent="0.25">
      <c r="A10" s="182" t="s">
        <v>98</v>
      </c>
      <c r="B10" s="178">
        <v>367157</v>
      </c>
      <c r="C10" s="183">
        <v>584327</v>
      </c>
      <c r="D10" s="186">
        <v>951484</v>
      </c>
      <c r="E10" s="184">
        <v>38.587827015483185</v>
      </c>
      <c r="F10" s="184">
        <v>61.412172984516822</v>
      </c>
      <c r="G10" s="178">
        <v>457249</v>
      </c>
      <c r="H10" s="183">
        <v>684412</v>
      </c>
      <c r="I10" s="186">
        <v>1141661</v>
      </c>
      <c r="J10" s="184">
        <v>40.05120609357769</v>
      </c>
      <c r="K10" s="184">
        <v>59.948793906422303</v>
      </c>
    </row>
    <row r="11" spans="1:11" x14ac:dyDescent="0.25">
      <c r="A11" s="182" t="s">
        <v>54</v>
      </c>
      <c r="B11" s="178">
        <v>130835</v>
      </c>
      <c r="C11" s="183">
        <v>223258</v>
      </c>
      <c r="D11" s="186">
        <v>354093</v>
      </c>
      <c r="E11" s="184">
        <v>36.949332519987685</v>
      </c>
      <c r="F11" s="184">
        <v>63.050667480012315</v>
      </c>
      <c r="G11" s="178">
        <v>177462</v>
      </c>
      <c r="H11" s="183">
        <v>292711</v>
      </c>
      <c r="I11" s="186">
        <v>470173</v>
      </c>
      <c r="J11" s="184">
        <v>37.743979343773461</v>
      </c>
      <c r="K11" s="184">
        <v>62.256020656226539</v>
      </c>
    </row>
    <row r="12" spans="1:11" x14ac:dyDescent="0.25">
      <c r="A12" s="182" t="s">
        <v>55</v>
      </c>
      <c r="B12" s="178">
        <v>380712</v>
      </c>
      <c r="C12" s="183">
        <v>892231</v>
      </c>
      <c r="D12" s="186">
        <v>1272943</v>
      </c>
      <c r="E12" s="184">
        <v>29.908016305521929</v>
      </c>
      <c r="F12" s="184">
        <v>70.091983694478074</v>
      </c>
      <c r="G12" s="178">
        <v>450523</v>
      </c>
      <c r="H12" s="183">
        <v>1112511</v>
      </c>
      <c r="I12" s="186">
        <v>1563034</v>
      </c>
      <c r="J12" s="184">
        <v>28.823621239205288</v>
      </c>
      <c r="K12" s="184">
        <v>71.176378760794705</v>
      </c>
    </row>
    <row r="13" spans="1:11" x14ac:dyDescent="0.25">
      <c r="A13" s="182" t="s">
        <v>56</v>
      </c>
      <c r="B13" s="178">
        <v>114921</v>
      </c>
      <c r="C13" s="183">
        <v>246477</v>
      </c>
      <c r="D13" s="186">
        <v>361398</v>
      </c>
      <c r="E13" s="184">
        <v>31.799013829628276</v>
      </c>
      <c r="F13" s="184">
        <v>68.200986170371721</v>
      </c>
      <c r="G13" s="178">
        <v>107789</v>
      </c>
      <c r="H13" s="183">
        <v>341671</v>
      </c>
      <c r="I13" s="186">
        <v>449460</v>
      </c>
      <c r="J13" s="184">
        <v>23.98188937836515</v>
      </c>
      <c r="K13" s="184">
        <v>76.018110621634847</v>
      </c>
    </row>
    <row r="14" spans="1:11" x14ac:dyDescent="0.25">
      <c r="A14" s="182" t="s">
        <v>57</v>
      </c>
      <c r="B14" s="178">
        <v>221940</v>
      </c>
      <c r="C14" s="183">
        <v>251105</v>
      </c>
      <c r="D14" s="186">
        <v>473045</v>
      </c>
      <c r="E14" s="184">
        <v>46.917312306440188</v>
      </c>
      <c r="F14" s="184">
        <v>53.082687693559805</v>
      </c>
      <c r="G14" s="178">
        <v>338556</v>
      </c>
      <c r="H14" s="183">
        <v>209264</v>
      </c>
      <c r="I14" s="186">
        <v>547820</v>
      </c>
      <c r="J14" s="184">
        <v>61.800591435142927</v>
      </c>
      <c r="K14" s="184">
        <v>38.199408564857066</v>
      </c>
    </row>
    <row r="15" spans="1:11" x14ac:dyDescent="0.25">
      <c r="A15" s="194" t="s">
        <v>8</v>
      </c>
      <c r="B15" s="186">
        <v>1820093</v>
      </c>
      <c r="C15" s="187">
        <v>3362236</v>
      </c>
      <c r="D15" s="186">
        <v>5182329</v>
      </c>
      <c r="E15" s="188">
        <v>35.121139549418807</v>
      </c>
      <c r="F15" s="188">
        <v>64.8788604505812</v>
      </c>
      <c r="G15" s="186">
        <v>2319455</v>
      </c>
      <c r="H15" s="187">
        <v>4103224</v>
      </c>
      <c r="I15" s="186">
        <v>6422679</v>
      </c>
      <c r="J15" s="188">
        <v>36.113512756904086</v>
      </c>
      <c r="K15" s="188">
        <v>63.886487243095914</v>
      </c>
    </row>
  </sheetData>
  <mergeCells count="7">
    <mergeCell ref="A3:A5"/>
    <mergeCell ref="B3:F3"/>
    <mergeCell ref="G3:K3"/>
    <mergeCell ref="B4:D4"/>
    <mergeCell ref="E4:F4"/>
    <mergeCell ref="G4:I4"/>
    <mergeCell ref="J4:K4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K8"/>
  <sheetViews>
    <sheetView workbookViewId="0">
      <selection activeCell="A3" sqref="A3:K5"/>
    </sheetView>
  </sheetViews>
  <sheetFormatPr defaultColWidth="8.85546875" defaultRowHeight="15" x14ac:dyDescent="0.25"/>
  <sheetData>
    <row r="1" spans="1:11" x14ac:dyDescent="0.25">
      <c r="A1" s="422" t="s">
        <v>295</v>
      </c>
      <c r="B1" s="422"/>
      <c r="C1" s="422"/>
      <c r="D1" s="422"/>
      <c r="E1" s="422"/>
      <c r="F1" s="422"/>
      <c r="G1" s="422"/>
    </row>
    <row r="3" spans="1:11" x14ac:dyDescent="0.25">
      <c r="A3" s="438" t="s">
        <v>112</v>
      </c>
      <c r="B3" s="439" t="s">
        <v>286</v>
      </c>
      <c r="C3" s="439"/>
      <c r="D3" s="439"/>
      <c r="E3" s="439"/>
      <c r="F3" s="439"/>
      <c r="G3" s="439" t="s">
        <v>287</v>
      </c>
      <c r="H3" s="439"/>
      <c r="I3" s="439"/>
      <c r="J3" s="439"/>
      <c r="K3" s="439"/>
    </row>
    <row r="4" spans="1:11" x14ac:dyDescent="0.25">
      <c r="A4" s="438"/>
      <c r="B4" s="439" t="s">
        <v>147</v>
      </c>
      <c r="C4" s="439"/>
      <c r="D4" s="439"/>
      <c r="E4" s="439" t="s">
        <v>41</v>
      </c>
      <c r="F4" s="439"/>
      <c r="G4" s="439" t="s">
        <v>147</v>
      </c>
      <c r="H4" s="439"/>
      <c r="I4" s="439"/>
      <c r="J4" s="439" t="s">
        <v>41</v>
      </c>
      <c r="K4" s="439"/>
    </row>
    <row r="5" spans="1:11" x14ac:dyDescent="0.25">
      <c r="A5" s="438"/>
      <c r="B5" s="254" t="s">
        <v>288</v>
      </c>
      <c r="C5" s="254" t="s">
        <v>289</v>
      </c>
      <c r="D5" s="254" t="s">
        <v>8</v>
      </c>
      <c r="E5" s="254" t="s">
        <v>288</v>
      </c>
      <c r="F5" s="254" t="s">
        <v>289</v>
      </c>
      <c r="G5" s="254" t="s">
        <v>288</v>
      </c>
      <c r="H5" s="254" t="s">
        <v>289</v>
      </c>
      <c r="I5" s="254" t="s">
        <v>8</v>
      </c>
      <c r="J5" s="254" t="s">
        <v>288</v>
      </c>
      <c r="K5" s="254" t="s">
        <v>289</v>
      </c>
    </row>
    <row r="6" spans="1:11" x14ac:dyDescent="0.25">
      <c r="A6" s="182" t="s">
        <v>0</v>
      </c>
      <c r="B6" s="178">
        <v>800721</v>
      </c>
      <c r="C6" s="183">
        <v>1325908</v>
      </c>
      <c r="D6" s="186">
        <v>2126629</v>
      </c>
      <c r="E6" s="184">
        <v>37.652124559572918</v>
      </c>
      <c r="F6" s="184">
        <v>62.347875440427082</v>
      </c>
      <c r="G6" s="178">
        <v>992929</v>
      </c>
      <c r="H6" s="183">
        <v>1634323</v>
      </c>
      <c r="I6" s="186">
        <v>2627252</v>
      </c>
      <c r="J6" s="184">
        <v>37.79344349152651</v>
      </c>
      <c r="K6" s="184">
        <v>62.20655650847349</v>
      </c>
    </row>
    <row r="7" spans="1:11" x14ac:dyDescent="0.25">
      <c r="A7" s="182" t="s">
        <v>1</v>
      </c>
      <c r="B7" s="178">
        <v>1019371</v>
      </c>
      <c r="C7" s="183">
        <v>2036328</v>
      </c>
      <c r="D7" s="186">
        <v>3055699</v>
      </c>
      <c r="E7" s="184">
        <v>33.359666642558707</v>
      </c>
      <c r="F7" s="184">
        <v>66.640333357441293</v>
      </c>
      <c r="G7" s="178">
        <v>1326526</v>
      </c>
      <c r="H7" s="183">
        <v>2468902</v>
      </c>
      <c r="I7" s="186">
        <v>3795428</v>
      </c>
      <c r="J7" s="184">
        <v>34.950630073867821</v>
      </c>
      <c r="K7" s="184">
        <v>65.049369926132186</v>
      </c>
    </row>
    <row r="8" spans="1:11" x14ac:dyDescent="0.25">
      <c r="A8" s="185" t="s">
        <v>8</v>
      </c>
      <c r="B8" s="186">
        <v>1820093</v>
      </c>
      <c r="C8" s="187">
        <v>3362236</v>
      </c>
      <c r="D8" s="186">
        <v>5182329</v>
      </c>
      <c r="E8" s="188">
        <v>35.121139549418807</v>
      </c>
      <c r="F8" s="188">
        <v>64.8788604505812</v>
      </c>
      <c r="G8" s="186">
        <v>2319455</v>
      </c>
      <c r="H8" s="187">
        <v>4103224</v>
      </c>
      <c r="I8" s="186">
        <v>6422679</v>
      </c>
      <c r="J8" s="188">
        <v>36.113512756904086</v>
      </c>
      <c r="K8" s="188">
        <v>63.886487243095914</v>
      </c>
    </row>
  </sheetData>
  <mergeCells count="8">
    <mergeCell ref="A1:G1"/>
    <mergeCell ref="A3:A5"/>
    <mergeCell ref="B3:F3"/>
    <mergeCell ref="G3:K3"/>
    <mergeCell ref="B4:D4"/>
    <mergeCell ref="E4:F4"/>
    <mergeCell ref="G4:I4"/>
    <mergeCell ref="J4:K4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K10"/>
  <sheetViews>
    <sheetView workbookViewId="0">
      <selection activeCell="A3" sqref="A3:K5"/>
    </sheetView>
  </sheetViews>
  <sheetFormatPr defaultColWidth="8.85546875" defaultRowHeight="15" x14ac:dyDescent="0.25"/>
  <cols>
    <col min="1" max="1" width="15.28515625" customWidth="1"/>
  </cols>
  <sheetData>
    <row r="1" spans="1:11" x14ac:dyDescent="0.25">
      <c r="A1" s="422" t="s">
        <v>296</v>
      </c>
      <c r="B1" s="422"/>
      <c r="C1" s="422"/>
      <c r="D1" s="422"/>
      <c r="E1" s="422"/>
      <c r="F1" s="422"/>
      <c r="G1" s="422"/>
    </row>
    <row r="2" spans="1:11" x14ac:dyDescent="0.25">
      <c r="A2" s="176"/>
      <c r="B2" s="176"/>
      <c r="C2" s="176"/>
      <c r="D2" s="176"/>
      <c r="E2" s="176"/>
      <c r="F2" s="176"/>
      <c r="G2" s="176"/>
    </row>
    <row r="3" spans="1:11" x14ac:dyDescent="0.25">
      <c r="A3" s="445" t="s">
        <v>136</v>
      </c>
      <c r="B3" s="439" t="s">
        <v>286</v>
      </c>
      <c r="C3" s="439"/>
      <c r="D3" s="439"/>
      <c r="E3" s="439"/>
      <c r="F3" s="439"/>
      <c r="G3" s="439" t="s">
        <v>287</v>
      </c>
      <c r="H3" s="439"/>
      <c r="I3" s="439"/>
      <c r="J3" s="439"/>
      <c r="K3" s="439"/>
    </row>
    <row r="4" spans="1:11" x14ac:dyDescent="0.25">
      <c r="A4" s="445"/>
      <c r="B4" s="439" t="s">
        <v>147</v>
      </c>
      <c r="C4" s="439"/>
      <c r="D4" s="439"/>
      <c r="E4" s="439" t="s">
        <v>41</v>
      </c>
      <c r="F4" s="439"/>
      <c r="G4" s="439" t="s">
        <v>147</v>
      </c>
      <c r="H4" s="439"/>
      <c r="I4" s="439"/>
      <c r="J4" s="439" t="s">
        <v>41</v>
      </c>
      <c r="K4" s="439"/>
    </row>
    <row r="5" spans="1:11" x14ac:dyDescent="0.25">
      <c r="A5" s="445"/>
      <c r="B5" s="232" t="s">
        <v>288</v>
      </c>
      <c r="C5" s="232" t="s">
        <v>289</v>
      </c>
      <c r="D5" s="254" t="s">
        <v>8</v>
      </c>
      <c r="E5" s="232" t="s">
        <v>288</v>
      </c>
      <c r="F5" s="232" t="s">
        <v>289</v>
      </c>
      <c r="G5" s="232" t="s">
        <v>288</v>
      </c>
      <c r="H5" s="232" t="s">
        <v>289</v>
      </c>
      <c r="I5" s="254" t="s">
        <v>8</v>
      </c>
      <c r="J5" s="232" t="s">
        <v>288</v>
      </c>
      <c r="K5" s="232" t="s">
        <v>289</v>
      </c>
    </row>
    <row r="6" spans="1:11" x14ac:dyDescent="0.25">
      <c r="A6" s="182" t="s">
        <v>119</v>
      </c>
      <c r="B6" s="178">
        <v>1114436</v>
      </c>
      <c r="C6" s="183">
        <v>2185756</v>
      </c>
      <c r="D6" s="186">
        <v>3300192</v>
      </c>
      <c r="E6" s="184">
        <v>33.768823147259312</v>
      </c>
      <c r="F6" s="184">
        <v>66.231176852740688</v>
      </c>
      <c r="G6" s="178">
        <v>1493720</v>
      </c>
      <c r="H6" s="183">
        <v>2665449</v>
      </c>
      <c r="I6" s="186">
        <v>4159169</v>
      </c>
      <c r="J6" s="184">
        <v>35.913904917063959</v>
      </c>
      <c r="K6" s="184">
        <v>64.086095082936041</v>
      </c>
    </row>
    <row r="7" spans="1:11" x14ac:dyDescent="0.25">
      <c r="A7" s="182" t="s">
        <v>17</v>
      </c>
      <c r="B7" s="178">
        <v>194632</v>
      </c>
      <c r="C7" s="183">
        <v>305531</v>
      </c>
      <c r="D7" s="186">
        <v>500163</v>
      </c>
      <c r="E7" s="184">
        <v>38.913714129193885</v>
      </c>
      <c r="F7" s="184">
        <v>61.086285870806108</v>
      </c>
      <c r="G7" s="178">
        <v>258685</v>
      </c>
      <c r="H7" s="183">
        <v>450193</v>
      </c>
      <c r="I7" s="186">
        <v>708878</v>
      </c>
      <c r="J7" s="184">
        <v>36.492174958173337</v>
      </c>
      <c r="K7" s="184">
        <v>63.507825041826663</v>
      </c>
    </row>
    <row r="8" spans="1:11" x14ac:dyDescent="0.25">
      <c r="A8" s="182" t="s">
        <v>6</v>
      </c>
      <c r="B8" s="178">
        <v>62481.8</v>
      </c>
      <c r="C8" s="183">
        <v>133893</v>
      </c>
      <c r="D8" s="186">
        <v>196374.8</v>
      </c>
      <c r="E8" s="184">
        <v>31.817626294208836</v>
      </c>
      <c r="F8" s="184">
        <v>68.182373705791179</v>
      </c>
      <c r="G8" s="178">
        <v>71696.100000000006</v>
      </c>
      <c r="H8" s="183">
        <v>197630</v>
      </c>
      <c r="I8" s="186">
        <v>269326.09999999998</v>
      </c>
      <c r="J8" s="184">
        <v>26.620554042107326</v>
      </c>
      <c r="K8" s="184">
        <v>73.379445957892685</v>
      </c>
    </row>
    <row r="9" spans="1:11" x14ac:dyDescent="0.25">
      <c r="A9" s="182" t="s">
        <v>18</v>
      </c>
      <c r="B9" s="178">
        <v>448542</v>
      </c>
      <c r="C9" s="183">
        <v>737055</v>
      </c>
      <c r="D9" s="186">
        <v>1185597</v>
      </c>
      <c r="E9" s="184">
        <v>37.83258560876925</v>
      </c>
      <c r="F9" s="184">
        <v>62.16741439123075</v>
      </c>
      <c r="G9" s="178">
        <v>495354</v>
      </c>
      <c r="H9" s="183">
        <v>789953</v>
      </c>
      <c r="I9" s="186">
        <v>1285307</v>
      </c>
      <c r="J9" s="184">
        <v>38.539741867118124</v>
      </c>
      <c r="K9" s="184">
        <v>61.460258132881876</v>
      </c>
    </row>
    <row r="10" spans="1:11" x14ac:dyDescent="0.25">
      <c r="A10" s="191" t="s">
        <v>8</v>
      </c>
      <c r="B10" s="193">
        <v>1820093</v>
      </c>
      <c r="C10" s="195">
        <v>3362236</v>
      </c>
      <c r="D10" s="186">
        <v>5182329</v>
      </c>
      <c r="E10" s="188">
        <v>35.121139549418807</v>
      </c>
      <c r="F10" s="188">
        <v>64.8788604505812</v>
      </c>
      <c r="G10" s="186">
        <v>2319455</v>
      </c>
      <c r="H10" s="187">
        <v>4103224</v>
      </c>
      <c r="I10" s="186">
        <v>6422679</v>
      </c>
      <c r="J10" s="188">
        <v>36.113512756904086</v>
      </c>
      <c r="K10" s="188">
        <v>63.886487243095914</v>
      </c>
    </row>
  </sheetData>
  <mergeCells count="8">
    <mergeCell ref="A1:G1"/>
    <mergeCell ref="A3:A5"/>
    <mergeCell ref="B3:F3"/>
    <mergeCell ref="G3:K3"/>
    <mergeCell ref="B4:D4"/>
    <mergeCell ref="E4:F4"/>
    <mergeCell ref="G4:I4"/>
    <mergeCell ref="J4:K4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K8"/>
  <sheetViews>
    <sheetView workbookViewId="0">
      <selection activeCell="A3" sqref="A3:A5"/>
    </sheetView>
  </sheetViews>
  <sheetFormatPr defaultColWidth="8.85546875" defaultRowHeight="15" x14ac:dyDescent="0.25"/>
  <sheetData>
    <row r="1" spans="1:11" x14ac:dyDescent="0.25">
      <c r="A1" s="422" t="s">
        <v>297</v>
      </c>
      <c r="B1" s="422"/>
      <c r="C1" s="422"/>
      <c r="D1" s="422"/>
      <c r="E1" s="422"/>
      <c r="F1" s="422"/>
      <c r="G1" s="422"/>
    </row>
    <row r="2" spans="1:11" x14ac:dyDescent="0.25">
      <c r="A2" s="176"/>
      <c r="B2" s="176"/>
      <c r="C2" s="176"/>
      <c r="D2" s="176"/>
      <c r="E2" s="176"/>
      <c r="F2" s="176"/>
      <c r="G2" s="176"/>
    </row>
    <row r="3" spans="1:11" x14ac:dyDescent="0.25">
      <c r="A3" s="438" t="s">
        <v>293</v>
      </c>
      <c r="B3" s="295" t="s">
        <v>286</v>
      </c>
      <c r="C3" s="295"/>
      <c r="D3" s="295"/>
      <c r="E3" s="295"/>
      <c r="F3" s="295"/>
      <c r="G3" s="439" t="s">
        <v>287</v>
      </c>
      <c r="H3" s="439"/>
      <c r="I3" s="439"/>
      <c r="J3" s="439"/>
      <c r="K3" s="439"/>
    </row>
    <row r="4" spans="1:11" x14ac:dyDescent="0.25">
      <c r="A4" s="438"/>
      <c r="B4" s="446" t="s">
        <v>147</v>
      </c>
      <c r="C4" s="447"/>
      <c r="D4" s="448"/>
      <c r="E4" s="439" t="s">
        <v>41</v>
      </c>
      <c r="F4" s="439"/>
      <c r="G4" s="439" t="s">
        <v>147</v>
      </c>
      <c r="H4" s="439"/>
      <c r="I4" s="439"/>
      <c r="J4" s="439" t="s">
        <v>41</v>
      </c>
      <c r="K4" s="439"/>
    </row>
    <row r="5" spans="1:11" x14ac:dyDescent="0.25">
      <c r="A5" s="438"/>
      <c r="B5" s="232" t="s">
        <v>288</v>
      </c>
      <c r="C5" s="232" t="s">
        <v>289</v>
      </c>
      <c r="D5" s="254" t="s">
        <v>8</v>
      </c>
      <c r="E5" s="232" t="s">
        <v>288</v>
      </c>
      <c r="F5" s="232" t="s">
        <v>289</v>
      </c>
      <c r="G5" s="232" t="s">
        <v>288</v>
      </c>
      <c r="H5" s="232" t="s">
        <v>289</v>
      </c>
      <c r="I5" s="254" t="s">
        <v>8</v>
      </c>
      <c r="J5" s="232" t="s">
        <v>288</v>
      </c>
      <c r="K5" s="232" t="s">
        <v>289</v>
      </c>
    </row>
    <row r="6" spans="1:11" x14ac:dyDescent="0.25">
      <c r="A6" s="182" t="s">
        <v>145</v>
      </c>
      <c r="B6" s="178">
        <v>762417</v>
      </c>
      <c r="C6" s="178">
        <v>1029187.4</v>
      </c>
      <c r="D6" s="186">
        <v>1791604.4</v>
      </c>
      <c r="E6" s="184">
        <v>42.554985910952219</v>
      </c>
      <c r="F6" s="184">
        <v>57.445014089047788</v>
      </c>
      <c r="G6" s="178">
        <v>1016573</v>
      </c>
      <c r="H6" s="183">
        <v>1134624</v>
      </c>
      <c r="I6" s="186">
        <v>2151197</v>
      </c>
      <c r="J6" s="184">
        <v>47.256155526434817</v>
      </c>
      <c r="K6" s="184">
        <v>52.743844473565183</v>
      </c>
    </row>
    <row r="7" spans="1:11" x14ac:dyDescent="0.25">
      <c r="A7" s="182" t="s">
        <v>19</v>
      </c>
      <c r="B7" s="196">
        <v>1057676</v>
      </c>
      <c r="C7" s="196">
        <v>2333049</v>
      </c>
      <c r="D7" s="197">
        <v>3390725</v>
      </c>
      <c r="E7" s="198">
        <v>31.193210891476014</v>
      </c>
      <c r="F7" s="198">
        <v>68.806789108523986</v>
      </c>
      <c r="G7" s="196">
        <v>1302882</v>
      </c>
      <c r="H7" s="199">
        <v>2968600</v>
      </c>
      <c r="I7" s="197">
        <v>4271482</v>
      </c>
      <c r="J7" s="198">
        <v>30.501872652161477</v>
      </c>
      <c r="K7" s="198">
        <v>69.498127347838519</v>
      </c>
    </row>
    <row r="8" spans="1:11" x14ac:dyDescent="0.25">
      <c r="A8" s="191" t="s">
        <v>8</v>
      </c>
      <c r="B8" s="186">
        <v>1820093</v>
      </c>
      <c r="C8" s="186">
        <v>3362236.4</v>
      </c>
      <c r="D8" s="186">
        <v>5182329.4000000004</v>
      </c>
      <c r="E8" s="188">
        <v>35.121136838580739</v>
      </c>
      <c r="F8" s="188">
        <v>64.878863161419247</v>
      </c>
      <c r="G8" s="186">
        <v>2319455</v>
      </c>
      <c r="H8" s="187">
        <v>4103224</v>
      </c>
      <c r="I8" s="186">
        <v>6422679</v>
      </c>
      <c r="J8" s="188">
        <v>36.113512756904086</v>
      </c>
      <c r="K8" s="188">
        <v>63.886487243095914</v>
      </c>
    </row>
  </sheetData>
  <mergeCells count="8">
    <mergeCell ref="A1:G1"/>
    <mergeCell ref="A3:A5"/>
    <mergeCell ref="B3:F3"/>
    <mergeCell ref="G3:K3"/>
    <mergeCell ref="B4:D4"/>
    <mergeCell ref="E4:F4"/>
    <mergeCell ref="G4:I4"/>
    <mergeCell ref="J4:K4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B1:E63"/>
  <sheetViews>
    <sheetView topLeftCell="A19" workbookViewId="0">
      <selection activeCell="B4" sqref="B4:D6"/>
    </sheetView>
  </sheetViews>
  <sheetFormatPr defaultColWidth="8.85546875" defaultRowHeight="15" x14ac:dyDescent="0.25"/>
  <cols>
    <col min="2" max="2" width="17" customWidth="1"/>
  </cols>
  <sheetData>
    <row r="1" spans="2:4" x14ac:dyDescent="0.25">
      <c r="B1" s="2" t="s">
        <v>298</v>
      </c>
    </row>
    <row r="4" spans="2:4" x14ac:dyDescent="0.25">
      <c r="B4" s="451" t="s">
        <v>299</v>
      </c>
      <c r="C4" s="452"/>
      <c r="D4" s="232" t="s">
        <v>286</v>
      </c>
    </row>
    <row r="5" spans="2:4" x14ac:dyDescent="0.25">
      <c r="B5" s="453"/>
      <c r="C5" s="454"/>
      <c r="D5" s="232" t="s">
        <v>147</v>
      </c>
    </row>
    <row r="6" spans="2:4" x14ac:dyDescent="0.25">
      <c r="B6" s="446"/>
      <c r="C6" s="448"/>
      <c r="D6" s="253" t="s">
        <v>61</v>
      </c>
    </row>
    <row r="7" spans="2:4" x14ac:dyDescent="0.25">
      <c r="B7" s="459" t="s">
        <v>300</v>
      </c>
      <c r="C7" s="200" t="s">
        <v>182</v>
      </c>
      <c r="D7" s="178">
        <v>144537</v>
      </c>
    </row>
    <row r="8" spans="2:4" x14ac:dyDescent="0.25">
      <c r="B8" s="459"/>
      <c r="C8" s="201" t="s">
        <v>181</v>
      </c>
      <c r="D8" s="183">
        <v>247514</v>
      </c>
    </row>
    <row r="9" spans="2:4" x14ac:dyDescent="0.25">
      <c r="B9" s="459"/>
      <c r="C9" s="181" t="s">
        <v>8</v>
      </c>
      <c r="D9" s="186">
        <v>392051</v>
      </c>
    </row>
    <row r="10" spans="2:4" x14ac:dyDescent="0.25">
      <c r="B10" s="460" t="s">
        <v>301</v>
      </c>
      <c r="C10" s="200" t="s">
        <v>182</v>
      </c>
      <c r="D10" s="178">
        <v>24659.5</v>
      </c>
    </row>
    <row r="11" spans="2:4" x14ac:dyDescent="0.25">
      <c r="B11" s="460"/>
      <c r="C11" s="201" t="s">
        <v>181</v>
      </c>
      <c r="D11" s="183">
        <v>47659.3</v>
      </c>
    </row>
    <row r="12" spans="2:4" x14ac:dyDescent="0.25">
      <c r="B12" s="460"/>
      <c r="C12" s="181" t="s">
        <v>8</v>
      </c>
      <c r="D12" s="187">
        <v>72318.8</v>
      </c>
    </row>
    <row r="13" spans="2:4" x14ac:dyDescent="0.25">
      <c r="B13" s="460" t="s">
        <v>302</v>
      </c>
      <c r="C13" s="200" t="s">
        <v>182</v>
      </c>
      <c r="D13" s="178">
        <v>14590.1</v>
      </c>
    </row>
    <row r="14" spans="2:4" x14ac:dyDescent="0.25">
      <c r="B14" s="460"/>
      <c r="C14" s="201" t="s">
        <v>181</v>
      </c>
      <c r="D14" s="183">
        <v>19200.2</v>
      </c>
    </row>
    <row r="15" spans="2:4" x14ac:dyDescent="0.25">
      <c r="B15" s="460"/>
      <c r="C15" s="181" t="s">
        <v>8</v>
      </c>
      <c r="D15" s="187">
        <v>33790.300000000003</v>
      </c>
    </row>
    <row r="16" spans="2:4" x14ac:dyDescent="0.25">
      <c r="B16" s="461" t="s">
        <v>303</v>
      </c>
      <c r="C16" s="200" t="s">
        <v>182</v>
      </c>
      <c r="D16" s="178">
        <v>527.15800000000002</v>
      </c>
    </row>
    <row r="17" spans="2:5" x14ac:dyDescent="0.25">
      <c r="B17" s="461"/>
      <c r="C17" s="201" t="s">
        <v>181</v>
      </c>
      <c r="D17" s="183">
        <v>4804.07</v>
      </c>
    </row>
    <row r="18" spans="2:5" x14ac:dyDescent="0.25">
      <c r="B18" s="461"/>
      <c r="C18" s="181" t="s">
        <v>8</v>
      </c>
      <c r="D18" s="187">
        <v>5331.2280000000001</v>
      </c>
    </row>
    <row r="19" spans="2:5" x14ac:dyDescent="0.25">
      <c r="B19" s="449" t="s">
        <v>304</v>
      </c>
      <c r="C19" s="200" t="s">
        <v>182</v>
      </c>
      <c r="D19" s="178">
        <v>14920.2</v>
      </c>
    </row>
    <row r="20" spans="2:5" x14ac:dyDescent="0.25">
      <c r="B20" s="449"/>
      <c r="C20" s="201" t="s">
        <v>181</v>
      </c>
      <c r="D20" s="183">
        <v>14001.7</v>
      </c>
    </row>
    <row r="21" spans="2:5" x14ac:dyDescent="0.25">
      <c r="B21" s="449"/>
      <c r="C21" s="181" t="s">
        <v>8</v>
      </c>
      <c r="D21" s="187">
        <v>28921.9</v>
      </c>
    </row>
    <row r="22" spans="2:5" x14ac:dyDescent="0.25">
      <c r="B22" s="449" t="s">
        <v>305</v>
      </c>
      <c r="C22" s="200" t="s">
        <v>182</v>
      </c>
      <c r="D22" s="178">
        <v>57229.7</v>
      </c>
    </row>
    <row r="23" spans="2:5" x14ac:dyDescent="0.25">
      <c r="B23" s="449"/>
      <c r="C23" s="201" t="s">
        <v>181</v>
      </c>
      <c r="D23" s="183">
        <v>149185</v>
      </c>
    </row>
    <row r="24" spans="2:5" x14ac:dyDescent="0.25">
      <c r="B24" s="449"/>
      <c r="C24" s="181" t="s">
        <v>8</v>
      </c>
      <c r="D24" s="187">
        <v>206414.7</v>
      </c>
    </row>
    <row r="26" spans="2:5" x14ac:dyDescent="0.25">
      <c r="D26" s="190" t="s">
        <v>287</v>
      </c>
      <c r="E26" s="202"/>
    </row>
    <row r="27" spans="2:5" x14ac:dyDescent="0.25">
      <c r="B27" s="193" t="s">
        <v>299</v>
      </c>
      <c r="C27" s="203"/>
      <c r="D27" s="204" t="s">
        <v>8</v>
      </c>
    </row>
    <row r="28" spans="2:5" ht="14.45" customHeight="1" x14ac:dyDescent="0.25">
      <c r="B28" s="455" t="s">
        <v>300</v>
      </c>
      <c r="C28" s="200" t="s">
        <v>182</v>
      </c>
      <c r="D28" s="178">
        <v>1121885</v>
      </c>
      <c r="E28" s="147"/>
    </row>
    <row r="29" spans="2:5" x14ac:dyDescent="0.25">
      <c r="B29" s="455"/>
      <c r="C29" s="200" t="s">
        <v>181</v>
      </c>
      <c r="D29" s="183">
        <v>1480679</v>
      </c>
      <c r="E29" s="147"/>
    </row>
    <row r="30" spans="2:5" x14ac:dyDescent="0.25">
      <c r="B30" s="455"/>
      <c r="C30" s="181" t="s">
        <v>8</v>
      </c>
      <c r="D30" s="186">
        <v>2602564</v>
      </c>
      <c r="E30" s="147"/>
    </row>
    <row r="31" spans="2:5" x14ac:dyDescent="0.25">
      <c r="B31" s="456" t="s">
        <v>301</v>
      </c>
      <c r="C31" s="200" t="s">
        <v>182</v>
      </c>
      <c r="D31" s="178">
        <v>212615</v>
      </c>
      <c r="E31" s="147"/>
    </row>
    <row r="32" spans="2:5" x14ac:dyDescent="0.25">
      <c r="B32" s="456"/>
      <c r="C32" s="200" t="s">
        <v>181</v>
      </c>
      <c r="D32" s="183">
        <v>300465</v>
      </c>
      <c r="E32" s="147"/>
    </row>
    <row r="33" spans="2:5" x14ac:dyDescent="0.25">
      <c r="B33" s="456"/>
      <c r="C33" s="181" t="s">
        <v>8</v>
      </c>
      <c r="D33" s="186">
        <v>513080</v>
      </c>
      <c r="E33" s="147"/>
    </row>
    <row r="34" spans="2:5" x14ac:dyDescent="0.25">
      <c r="B34" s="456" t="s">
        <v>302</v>
      </c>
      <c r="C34" s="200" t="s">
        <v>182</v>
      </c>
      <c r="D34" s="178">
        <v>98606.5</v>
      </c>
      <c r="E34" s="147"/>
    </row>
    <row r="35" spans="2:5" x14ac:dyDescent="0.25">
      <c r="B35" s="456"/>
      <c r="C35" s="200" t="s">
        <v>181</v>
      </c>
      <c r="D35" s="183">
        <v>96591.6</v>
      </c>
      <c r="E35" s="147"/>
    </row>
    <row r="36" spans="2:5" x14ac:dyDescent="0.25">
      <c r="B36" s="456"/>
      <c r="C36" s="181" t="s">
        <v>8</v>
      </c>
      <c r="D36" s="186">
        <v>195198.1</v>
      </c>
      <c r="E36" s="147"/>
    </row>
    <row r="37" spans="2:5" x14ac:dyDescent="0.25">
      <c r="B37" s="457" t="s">
        <v>303</v>
      </c>
      <c r="C37" s="200" t="s">
        <v>182</v>
      </c>
      <c r="D37" s="178">
        <v>34713.699999999997</v>
      </c>
      <c r="E37" s="147"/>
    </row>
    <row r="38" spans="2:5" x14ac:dyDescent="0.25">
      <c r="B38" s="457"/>
      <c r="C38" s="200" t="s">
        <v>181</v>
      </c>
      <c r="D38" s="183">
        <v>38103.599999999999</v>
      </c>
      <c r="E38" s="147"/>
    </row>
    <row r="39" spans="2:5" x14ac:dyDescent="0.25">
      <c r="B39" s="457"/>
      <c r="C39" s="181" t="s">
        <v>8</v>
      </c>
      <c r="D39" s="186">
        <v>72817.299999999988</v>
      </c>
      <c r="E39" s="147"/>
    </row>
    <row r="40" spans="2:5" x14ac:dyDescent="0.25">
      <c r="B40" s="458" t="s">
        <v>304</v>
      </c>
      <c r="C40" s="200" t="s">
        <v>182</v>
      </c>
      <c r="D40" s="178">
        <v>123493</v>
      </c>
      <c r="E40" s="147"/>
    </row>
    <row r="41" spans="2:5" x14ac:dyDescent="0.25">
      <c r="B41" s="458"/>
      <c r="C41" s="200" t="s">
        <v>181</v>
      </c>
      <c r="D41" s="183">
        <v>144219</v>
      </c>
      <c r="E41" s="147"/>
    </row>
    <row r="42" spans="2:5" x14ac:dyDescent="0.25">
      <c r="B42" s="458"/>
      <c r="C42" s="181" t="s">
        <v>8</v>
      </c>
      <c r="D42" s="186">
        <v>267712</v>
      </c>
      <c r="E42" s="147"/>
    </row>
    <row r="43" spans="2:5" x14ac:dyDescent="0.25">
      <c r="B43" s="458" t="s">
        <v>305</v>
      </c>
      <c r="C43" s="200" t="s">
        <v>182</v>
      </c>
      <c r="D43" s="178">
        <v>61648.9</v>
      </c>
      <c r="E43" s="147"/>
    </row>
    <row r="44" spans="2:5" x14ac:dyDescent="0.25">
      <c r="B44" s="458"/>
      <c r="C44" s="200" t="s">
        <v>181</v>
      </c>
      <c r="D44" s="183">
        <v>154049</v>
      </c>
    </row>
    <row r="45" spans="2:5" x14ac:dyDescent="0.25">
      <c r="B45" s="458"/>
      <c r="C45" s="181" t="s">
        <v>8</v>
      </c>
      <c r="D45" s="186">
        <v>215697.9</v>
      </c>
    </row>
    <row r="46" spans="2:5" x14ac:dyDescent="0.25">
      <c r="B46" s="450" t="s">
        <v>306</v>
      </c>
      <c r="C46" s="200" t="s">
        <v>182</v>
      </c>
      <c r="D46" s="178">
        <v>13602.3</v>
      </c>
      <c r="E46" s="147"/>
    </row>
    <row r="47" spans="2:5" x14ac:dyDescent="0.25">
      <c r="B47" s="450"/>
      <c r="C47" s="200" t="s">
        <v>181</v>
      </c>
      <c r="D47" s="183">
        <v>45234.400000000001</v>
      </c>
    </row>
    <row r="48" spans="2:5" x14ac:dyDescent="0.25">
      <c r="B48" s="450"/>
      <c r="C48" s="181" t="s">
        <v>8</v>
      </c>
      <c r="D48" s="186">
        <v>58836.7</v>
      </c>
    </row>
    <row r="49" spans="2:5" x14ac:dyDescent="0.25">
      <c r="B49" s="450" t="s">
        <v>307</v>
      </c>
      <c r="C49" s="200" t="s">
        <v>182</v>
      </c>
      <c r="D49" s="178">
        <v>154036</v>
      </c>
      <c r="E49" s="147"/>
    </row>
    <row r="50" spans="2:5" x14ac:dyDescent="0.25">
      <c r="B50" s="450"/>
      <c r="C50" s="200" t="s">
        <v>181</v>
      </c>
      <c r="D50" s="183">
        <v>162168</v>
      </c>
    </row>
    <row r="51" spans="2:5" x14ac:dyDescent="0.25">
      <c r="B51" s="450"/>
      <c r="C51" s="181" t="s">
        <v>8</v>
      </c>
      <c r="D51" s="186">
        <v>316204</v>
      </c>
    </row>
    <row r="53" spans="2:5" x14ac:dyDescent="0.25">
      <c r="B53" s="441" t="s">
        <v>299</v>
      </c>
      <c r="C53" s="193" t="s">
        <v>286</v>
      </c>
      <c r="D53" s="193" t="s">
        <v>287</v>
      </c>
    </row>
    <row r="54" spans="2:5" x14ac:dyDescent="0.25">
      <c r="B54" s="441"/>
      <c r="C54" s="441" t="s">
        <v>41</v>
      </c>
      <c r="D54" s="441"/>
    </row>
    <row r="55" spans="2:5" x14ac:dyDescent="0.25">
      <c r="B55" s="3" t="s">
        <v>300</v>
      </c>
      <c r="C55" s="184">
        <v>36.866887216204013</v>
      </c>
      <c r="D55" s="184">
        <v>43.106913028843863</v>
      </c>
    </row>
    <row r="56" spans="2:5" x14ac:dyDescent="0.25">
      <c r="B56" s="3" t="s">
        <v>301</v>
      </c>
      <c r="C56" s="184">
        <v>34.098325746555531</v>
      </c>
      <c r="D56" s="184">
        <v>41.438956887814768</v>
      </c>
    </row>
    <row r="57" spans="2:5" x14ac:dyDescent="0.25">
      <c r="B57" s="3" t="s">
        <v>302</v>
      </c>
      <c r="C57" s="184">
        <v>43.178367756427136</v>
      </c>
      <c r="D57" s="184">
        <v>50.516116704004801</v>
      </c>
    </row>
    <row r="58" spans="2:5" x14ac:dyDescent="0.25">
      <c r="B58" s="3" t="s">
        <v>303</v>
      </c>
      <c r="C58" s="184">
        <v>9.8881158337253634</v>
      </c>
      <c r="D58" s="184">
        <v>47.672325120541416</v>
      </c>
    </row>
    <row r="59" spans="2:5" x14ac:dyDescent="0.25">
      <c r="B59" s="3" t="s">
        <v>304</v>
      </c>
      <c r="C59" s="184">
        <v>51.587897060704869</v>
      </c>
      <c r="D59" s="184">
        <v>46.129049127420515</v>
      </c>
    </row>
    <row r="60" spans="2:5" x14ac:dyDescent="0.25">
      <c r="B60" s="3" t="s">
        <v>305</v>
      </c>
      <c r="C60" s="184">
        <v>27.72559318691934</v>
      </c>
      <c r="D60" s="184">
        <v>28.581131295205008</v>
      </c>
    </row>
    <row r="61" spans="2:5" x14ac:dyDescent="0.25">
      <c r="B61" s="3" t="s">
        <v>306</v>
      </c>
      <c r="C61" s="184">
        <v>0</v>
      </c>
      <c r="D61" s="184">
        <v>23.118733715521095</v>
      </c>
    </row>
    <row r="62" spans="2:5" x14ac:dyDescent="0.25">
      <c r="B62" s="205" t="s">
        <v>307</v>
      </c>
      <c r="C62" s="206" t="s">
        <v>308</v>
      </c>
      <c r="D62" s="198">
        <v>48.714121263488131</v>
      </c>
    </row>
    <row r="63" spans="2:5" x14ac:dyDescent="0.25">
      <c r="B63" s="207" t="s">
        <v>309</v>
      </c>
      <c r="C63" s="208"/>
      <c r="D63" s="208"/>
    </row>
  </sheetData>
  <mergeCells count="17">
    <mergeCell ref="B4:C6"/>
    <mergeCell ref="B28:B30"/>
    <mergeCell ref="B31:B33"/>
    <mergeCell ref="B34:B36"/>
    <mergeCell ref="B37:B39"/>
    <mergeCell ref="B7:B9"/>
    <mergeCell ref="B10:B12"/>
    <mergeCell ref="B13:B15"/>
    <mergeCell ref="B16:B18"/>
    <mergeCell ref="B19:B21"/>
    <mergeCell ref="B22:B24"/>
    <mergeCell ref="B46:B48"/>
    <mergeCell ref="B49:B51"/>
    <mergeCell ref="B53:B54"/>
    <mergeCell ref="C54:D54"/>
    <mergeCell ref="B40:B42"/>
    <mergeCell ref="B43:B45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B1:Q33"/>
  <sheetViews>
    <sheetView workbookViewId="0">
      <selection activeCell="A12" sqref="A1:A1048576"/>
    </sheetView>
  </sheetViews>
  <sheetFormatPr defaultColWidth="8.85546875" defaultRowHeight="15" x14ac:dyDescent="0.25"/>
  <cols>
    <col min="2" max="2" width="24.28515625" customWidth="1"/>
  </cols>
  <sheetData>
    <row r="1" spans="2:17" x14ac:dyDescent="0.25">
      <c r="B1" s="2" t="s">
        <v>310</v>
      </c>
      <c r="C1" s="209"/>
      <c r="D1" s="210"/>
      <c r="E1" s="210"/>
      <c r="F1" s="210"/>
      <c r="G1" s="210"/>
      <c r="H1" s="210"/>
      <c r="I1" s="210"/>
      <c r="J1" s="210"/>
      <c r="K1" s="210"/>
      <c r="L1" s="210"/>
      <c r="M1" s="210"/>
    </row>
    <row r="2" spans="2:17" x14ac:dyDescent="0.25">
      <c r="B2" s="2"/>
      <c r="C2" s="209"/>
      <c r="D2" s="210"/>
      <c r="E2" s="210"/>
      <c r="F2" s="210"/>
      <c r="G2" s="210"/>
      <c r="H2" s="210"/>
      <c r="I2" s="210"/>
      <c r="J2" s="210"/>
      <c r="K2" s="210"/>
      <c r="L2" s="210"/>
      <c r="M2" s="210"/>
    </row>
    <row r="3" spans="2:17" x14ac:dyDescent="0.25">
      <c r="B3" s="439" t="s">
        <v>311</v>
      </c>
      <c r="C3" s="463"/>
      <c r="D3" s="452" t="s">
        <v>286</v>
      </c>
      <c r="E3" s="463"/>
      <c r="F3" s="463"/>
      <c r="G3" s="466" t="s">
        <v>287</v>
      </c>
      <c r="H3" s="466"/>
      <c r="I3" s="466"/>
      <c r="J3" s="210"/>
      <c r="K3" s="210"/>
      <c r="L3" s="210"/>
      <c r="M3" s="210"/>
      <c r="N3" s="210"/>
      <c r="O3" s="210"/>
      <c r="P3" s="210"/>
      <c r="Q3" s="210"/>
    </row>
    <row r="4" spans="2:17" x14ac:dyDescent="0.25">
      <c r="B4" s="439"/>
      <c r="C4" s="464"/>
      <c r="D4" s="444" t="s">
        <v>48</v>
      </c>
      <c r="E4" s="439"/>
      <c r="F4" s="439"/>
      <c r="G4" s="439"/>
      <c r="H4" s="439"/>
      <c r="I4" s="439"/>
      <c r="J4" s="210"/>
      <c r="K4" s="210"/>
      <c r="L4" s="210"/>
      <c r="M4" s="210"/>
      <c r="N4" s="210"/>
      <c r="O4" s="210"/>
      <c r="P4" s="210"/>
      <c r="Q4" s="210"/>
    </row>
    <row r="5" spans="2:17" x14ac:dyDescent="0.25">
      <c r="B5" s="439"/>
      <c r="C5" s="465"/>
      <c r="D5" s="248" t="s">
        <v>0</v>
      </c>
      <c r="E5" s="250" t="s">
        <v>1</v>
      </c>
      <c r="F5" s="251" t="s">
        <v>8</v>
      </c>
      <c r="G5" s="250" t="s">
        <v>0</v>
      </c>
      <c r="H5" s="250" t="s">
        <v>1</v>
      </c>
      <c r="I5" s="251" t="s">
        <v>8</v>
      </c>
    </row>
    <row r="6" spans="2:17" x14ac:dyDescent="0.25">
      <c r="B6" s="462" t="s">
        <v>305</v>
      </c>
      <c r="C6" s="200" t="s">
        <v>182</v>
      </c>
      <c r="D6" s="211">
        <v>5119.01</v>
      </c>
      <c r="E6" s="211">
        <v>5681.27</v>
      </c>
      <c r="F6" s="211">
        <v>10800.3</v>
      </c>
      <c r="G6" s="212">
        <v>47757.5</v>
      </c>
      <c r="H6" s="212">
        <v>13891.4</v>
      </c>
      <c r="I6" s="212">
        <v>61648.9</v>
      </c>
    </row>
    <row r="7" spans="2:17" x14ac:dyDescent="0.25">
      <c r="B7" s="462"/>
      <c r="C7" s="200" t="s">
        <v>181</v>
      </c>
      <c r="D7" s="211">
        <v>16051</v>
      </c>
      <c r="E7" s="211">
        <v>22651.7</v>
      </c>
      <c r="F7" s="211">
        <v>38702.699999999997</v>
      </c>
      <c r="G7" s="212">
        <v>111416</v>
      </c>
      <c r="H7" s="212">
        <v>42632.7</v>
      </c>
      <c r="I7" s="212">
        <v>154049</v>
      </c>
    </row>
    <row r="8" spans="2:17" x14ac:dyDescent="0.25">
      <c r="B8" s="462"/>
      <c r="C8" s="213" t="s">
        <v>8</v>
      </c>
      <c r="D8" s="214">
        <v>21170.010000000002</v>
      </c>
      <c r="E8" s="214">
        <v>28332.97</v>
      </c>
      <c r="F8" s="214">
        <v>49503</v>
      </c>
      <c r="G8" s="215">
        <v>159173.5</v>
      </c>
      <c r="H8" s="215">
        <v>56524.1</v>
      </c>
      <c r="I8" s="215">
        <v>215697.9</v>
      </c>
    </row>
    <row r="9" spans="2:17" x14ac:dyDescent="0.25">
      <c r="B9" s="467" t="s">
        <v>300</v>
      </c>
      <c r="C9" s="200" t="s">
        <v>182</v>
      </c>
      <c r="D9" s="211">
        <v>60774.1</v>
      </c>
      <c r="E9" s="211">
        <v>83762.8</v>
      </c>
      <c r="F9" s="211">
        <v>144537</v>
      </c>
      <c r="G9" s="212">
        <v>708005</v>
      </c>
      <c r="H9" s="212">
        <v>413881</v>
      </c>
      <c r="I9" s="212">
        <v>1121885</v>
      </c>
    </row>
    <row r="10" spans="2:17" x14ac:dyDescent="0.25">
      <c r="B10" s="467"/>
      <c r="C10" s="200" t="s">
        <v>181</v>
      </c>
      <c r="D10" s="211">
        <v>106259</v>
      </c>
      <c r="E10" s="211">
        <v>141255</v>
      </c>
      <c r="F10" s="211">
        <v>247514</v>
      </c>
      <c r="G10" s="212">
        <v>829390</v>
      </c>
      <c r="H10" s="212">
        <v>651289</v>
      </c>
      <c r="I10" s="212">
        <v>1480679</v>
      </c>
    </row>
    <row r="11" spans="2:17" x14ac:dyDescent="0.25">
      <c r="B11" s="467"/>
      <c r="C11" s="213" t="s">
        <v>8</v>
      </c>
      <c r="D11" s="214">
        <v>167033.1</v>
      </c>
      <c r="E11" s="214">
        <v>225017.8</v>
      </c>
      <c r="F11" s="214">
        <v>392051</v>
      </c>
      <c r="G11" s="215">
        <v>1537395</v>
      </c>
      <c r="H11" s="215">
        <v>1065170</v>
      </c>
      <c r="I11" s="215">
        <v>2602564</v>
      </c>
    </row>
    <row r="12" spans="2:17" ht="13.35" customHeight="1" x14ac:dyDescent="0.25">
      <c r="B12" s="468" t="s">
        <v>301</v>
      </c>
      <c r="C12" s="200" t="s">
        <v>182</v>
      </c>
      <c r="D12" s="211">
        <v>9028.94</v>
      </c>
      <c r="E12" s="211">
        <v>15630.6</v>
      </c>
      <c r="F12" s="211">
        <v>24659.5</v>
      </c>
      <c r="G12" s="212">
        <v>123932</v>
      </c>
      <c r="H12" s="212">
        <v>88683</v>
      </c>
      <c r="I12" s="212">
        <v>212615</v>
      </c>
    </row>
    <row r="13" spans="2:17" x14ac:dyDescent="0.25">
      <c r="B13" s="468"/>
      <c r="C13" s="200" t="s">
        <v>181</v>
      </c>
      <c r="D13" s="211">
        <v>20056.8</v>
      </c>
      <c r="E13" s="211">
        <v>27602.400000000001</v>
      </c>
      <c r="F13" s="211">
        <v>47659.3</v>
      </c>
      <c r="G13" s="212">
        <v>160869</v>
      </c>
      <c r="H13" s="212">
        <v>139596</v>
      </c>
      <c r="I13" s="212">
        <v>300465</v>
      </c>
    </row>
    <row r="14" spans="2:17" x14ac:dyDescent="0.25">
      <c r="B14" s="468"/>
      <c r="C14" s="213" t="s">
        <v>8</v>
      </c>
      <c r="D14" s="214">
        <v>29085.739999999998</v>
      </c>
      <c r="E14" s="214">
        <v>43233</v>
      </c>
      <c r="F14" s="214">
        <v>72318.8</v>
      </c>
      <c r="G14" s="215">
        <v>284801</v>
      </c>
      <c r="H14" s="215">
        <v>228279</v>
      </c>
      <c r="I14" s="215">
        <v>513080</v>
      </c>
    </row>
    <row r="15" spans="2:17" x14ac:dyDescent="0.25">
      <c r="B15" s="467" t="s">
        <v>304</v>
      </c>
      <c r="C15" s="200" t="s">
        <v>182</v>
      </c>
      <c r="D15" s="211">
        <v>2512.98</v>
      </c>
      <c r="E15" s="211">
        <v>12407.3</v>
      </c>
      <c r="F15" s="211">
        <v>14920.2</v>
      </c>
      <c r="G15" s="212">
        <v>65311.3</v>
      </c>
      <c r="H15" s="212">
        <v>58181.599999999999</v>
      </c>
      <c r="I15" s="212">
        <v>123493</v>
      </c>
    </row>
    <row r="16" spans="2:17" x14ac:dyDescent="0.25">
      <c r="B16" s="467"/>
      <c r="C16" s="200" t="s">
        <v>181</v>
      </c>
      <c r="D16" s="211">
        <v>4757.8999999999996</v>
      </c>
      <c r="E16" s="211">
        <v>9243.7900000000009</v>
      </c>
      <c r="F16" s="211">
        <v>14001.7</v>
      </c>
      <c r="G16" s="212">
        <v>89433.8</v>
      </c>
      <c r="H16" s="212">
        <v>54785.4</v>
      </c>
      <c r="I16" s="212">
        <v>144219</v>
      </c>
    </row>
    <row r="17" spans="2:9" x14ac:dyDescent="0.25">
      <c r="B17" s="467"/>
      <c r="C17" s="213" t="s">
        <v>8</v>
      </c>
      <c r="D17" s="214">
        <v>7270.8799999999992</v>
      </c>
      <c r="E17" s="214">
        <v>21651.09</v>
      </c>
      <c r="F17" s="214">
        <v>28921.9</v>
      </c>
      <c r="G17" s="215">
        <v>154745.1</v>
      </c>
      <c r="H17" s="215">
        <v>112967</v>
      </c>
      <c r="I17" s="215">
        <v>267712</v>
      </c>
    </row>
    <row r="18" spans="2:9" x14ac:dyDescent="0.25">
      <c r="B18" s="467" t="s">
        <v>312</v>
      </c>
      <c r="C18" s="200" t="s">
        <v>182</v>
      </c>
      <c r="D18" s="211">
        <v>3376.7</v>
      </c>
      <c r="E18" s="211">
        <v>11213.4</v>
      </c>
      <c r="F18" s="211">
        <v>14590.1</v>
      </c>
      <c r="G18" s="212">
        <v>57208.7</v>
      </c>
      <c r="H18" s="212">
        <v>41397.800000000003</v>
      </c>
      <c r="I18" s="212">
        <v>98606.5</v>
      </c>
    </row>
    <row r="19" spans="2:9" ht="28.7" customHeight="1" x14ac:dyDescent="0.25">
      <c r="B19" s="467"/>
      <c r="C19" s="200" t="s">
        <v>181</v>
      </c>
      <c r="D19" s="211">
        <v>7235.78</v>
      </c>
      <c r="E19" s="211">
        <v>11964.4</v>
      </c>
      <c r="F19" s="211">
        <v>19200.2</v>
      </c>
      <c r="G19" s="212">
        <v>60599.6</v>
      </c>
      <c r="H19" s="212">
        <v>35992</v>
      </c>
      <c r="I19" s="212">
        <v>96591.6</v>
      </c>
    </row>
    <row r="20" spans="2:9" x14ac:dyDescent="0.25">
      <c r="B20" s="467"/>
      <c r="C20" s="213" t="s">
        <v>8</v>
      </c>
      <c r="D20" s="214">
        <v>10612.48</v>
      </c>
      <c r="E20" s="214">
        <v>23177.8</v>
      </c>
      <c r="F20" s="214">
        <v>33790.300000000003</v>
      </c>
      <c r="G20" s="215">
        <v>117808.29999999999</v>
      </c>
      <c r="H20" s="215">
        <v>77389.8</v>
      </c>
      <c r="I20" s="215">
        <v>195198.1</v>
      </c>
    </row>
    <row r="21" spans="2:9" x14ac:dyDescent="0.25">
      <c r="B21" s="467" t="s">
        <v>313</v>
      </c>
      <c r="C21" s="200" t="s">
        <v>182</v>
      </c>
      <c r="D21" s="211"/>
      <c r="E21" s="211"/>
      <c r="F21" s="211"/>
      <c r="G21" s="212">
        <v>89972.4</v>
      </c>
      <c r="H21" s="212">
        <v>64064</v>
      </c>
      <c r="I21" s="212">
        <v>154036</v>
      </c>
    </row>
    <row r="22" spans="2:9" x14ac:dyDescent="0.25">
      <c r="B22" s="467"/>
      <c r="C22" s="200" t="s">
        <v>181</v>
      </c>
      <c r="D22" s="211"/>
      <c r="E22" s="211"/>
      <c r="F22" s="211"/>
      <c r="G22" s="212">
        <v>94690.8</v>
      </c>
      <c r="H22" s="212">
        <v>67477.2</v>
      </c>
      <c r="I22" s="212">
        <v>162168</v>
      </c>
    </row>
    <row r="23" spans="2:9" x14ac:dyDescent="0.25">
      <c r="B23" s="467"/>
      <c r="C23" s="213" t="s">
        <v>8</v>
      </c>
      <c r="D23" s="214"/>
      <c r="E23" s="214"/>
      <c r="F23" s="214"/>
      <c r="G23" s="215">
        <v>184663.2</v>
      </c>
      <c r="H23" s="215">
        <v>131541.20000000001</v>
      </c>
      <c r="I23" s="215">
        <v>316204</v>
      </c>
    </row>
    <row r="24" spans="2:9" x14ac:dyDescent="0.25">
      <c r="B24" s="216"/>
      <c r="C24" s="217"/>
      <c r="D24" s="218"/>
      <c r="E24" s="218"/>
      <c r="F24" s="218"/>
      <c r="G24" s="219"/>
      <c r="H24" s="219"/>
      <c r="I24" s="219"/>
    </row>
    <row r="25" spans="2:9" x14ac:dyDescent="0.25">
      <c r="B25" s="439" t="s">
        <v>311</v>
      </c>
      <c r="C25" s="442" t="s">
        <v>286</v>
      </c>
      <c r="D25" s="444"/>
      <c r="E25" s="442" t="s">
        <v>287</v>
      </c>
      <c r="F25" s="444"/>
      <c r="G25" s="219"/>
    </row>
    <row r="26" spans="2:9" x14ac:dyDescent="0.25">
      <c r="B26" s="439"/>
      <c r="C26" s="442" t="s">
        <v>41</v>
      </c>
      <c r="D26" s="443"/>
      <c r="E26" s="443"/>
      <c r="F26" s="444"/>
      <c r="G26" s="219"/>
    </row>
    <row r="27" spans="2:9" x14ac:dyDescent="0.25">
      <c r="B27" s="439"/>
      <c r="C27" s="252" t="s">
        <v>0</v>
      </c>
      <c r="D27" s="252" t="s">
        <v>1</v>
      </c>
      <c r="E27" s="252" t="s">
        <v>0</v>
      </c>
      <c r="F27" s="252" t="s">
        <v>1</v>
      </c>
    </row>
    <row r="28" spans="2:9" x14ac:dyDescent="0.25">
      <c r="B28" s="220" t="s">
        <v>305</v>
      </c>
      <c r="C28" s="155">
        <v>24.180479839168708</v>
      </c>
      <c r="D28" s="155">
        <v>20.051798311295993</v>
      </c>
      <c r="E28" s="221">
        <v>30.003423936773395</v>
      </c>
      <c r="F28" s="221">
        <v>24.576065784329163</v>
      </c>
    </row>
    <row r="29" spans="2:9" x14ac:dyDescent="0.25">
      <c r="B29" s="220" t="s">
        <v>300</v>
      </c>
      <c r="C29" s="155">
        <v>36.384465114998157</v>
      </c>
      <c r="D29" s="155">
        <v>37.224966202673748</v>
      </c>
      <c r="E29" s="221">
        <v>46.052250722813589</v>
      </c>
      <c r="F29" s="221">
        <v>38.85586338330971</v>
      </c>
    </row>
    <row r="30" spans="2:9" x14ac:dyDescent="0.25">
      <c r="B30" s="222" t="s">
        <v>301</v>
      </c>
      <c r="C30" s="155">
        <v>31.042497113705895</v>
      </c>
      <c r="D30" s="155">
        <v>36.15432655610298</v>
      </c>
      <c r="E30" s="221">
        <v>43.515296645728071</v>
      </c>
      <c r="F30" s="221">
        <v>38.848514318005599</v>
      </c>
    </row>
    <row r="31" spans="2:9" x14ac:dyDescent="0.25">
      <c r="B31" s="220" t="s">
        <v>304</v>
      </c>
      <c r="C31" s="155">
        <v>34.56225381246837</v>
      </c>
      <c r="D31" s="155">
        <v>57.30565989980181</v>
      </c>
      <c r="E31" s="221">
        <v>42.205730585330329</v>
      </c>
      <c r="F31" s="221">
        <v>51.503182345286682</v>
      </c>
    </row>
    <row r="32" spans="2:9" ht="30" x14ac:dyDescent="0.25">
      <c r="B32" s="220" t="s">
        <v>312</v>
      </c>
      <c r="C32" s="155">
        <v>31.818198950669402</v>
      </c>
      <c r="D32" s="155">
        <v>48.379915263743754</v>
      </c>
      <c r="E32" s="221">
        <v>48.560839940819115</v>
      </c>
      <c r="F32" s="221">
        <v>53.492579125414466</v>
      </c>
    </row>
    <row r="33" spans="2:6" x14ac:dyDescent="0.25">
      <c r="B33" s="220" t="s">
        <v>313</v>
      </c>
      <c r="C33" s="3"/>
      <c r="D33" s="3"/>
      <c r="E33" s="221">
        <v>48.72243089039938</v>
      </c>
      <c r="F33" s="221">
        <v>48.702611805274692</v>
      </c>
    </row>
  </sheetData>
  <mergeCells count="15">
    <mergeCell ref="C25:D25"/>
    <mergeCell ref="E25:F25"/>
    <mergeCell ref="C26:F26"/>
    <mergeCell ref="B9:B11"/>
    <mergeCell ref="B12:B14"/>
    <mergeCell ref="B15:B17"/>
    <mergeCell ref="B18:B20"/>
    <mergeCell ref="B21:B23"/>
    <mergeCell ref="B25:B27"/>
    <mergeCell ref="B6:B8"/>
    <mergeCell ref="B3:B5"/>
    <mergeCell ref="C3:C5"/>
    <mergeCell ref="D3:F3"/>
    <mergeCell ref="G3:I3"/>
    <mergeCell ref="D4:I4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B1:Q34"/>
  <sheetViews>
    <sheetView workbookViewId="0">
      <selection activeCell="B2" sqref="B2:C4"/>
    </sheetView>
  </sheetViews>
  <sheetFormatPr defaultColWidth="8.85546875" defaultRowHeight="15" x14ac:dyDescent="0.25"/>
  <cols>
    <col min="2" max="2" width="16.7109375" customWidth="1"/>
    <col min="4" max="9" width="9.28515625" style="114" customWidth="1"/>
  </cols>
  <sheetData>
    <row r="1" spans="2:17" x14ac:dyDescent="0.25">
      <c r="B1" s="2" t="s">
        <v>314</v>
      </c>
      <c r="C1" s="209"/>
      <c r="D1" s="219"/>
      <c r="E1" s="219"/>
      <c r="F1" s="219"/>
      <c r="G1" s="219"/>
      <c r="H1" s="219"/>
      <c r="I1" s="219"/>
      <c r="J1" s="210"/>
      <c r="K1" s="210"/>
      <c r="L1" s="210"/>
      <c r="M1" s="210"/>
    </row>
    <row r="2" spans="2:17" x14ac:dyDescent="0.25">
      <c r="B2" s="451" t="s">
        <v>333</v>
      </c>
      <c r="C2" s="452"/>
      <c r="D2" s="439" t="s">
        <v>286</v>
      </c>
      <c r="E2" s="439"/>
      <c r="F2" s="439"/>
      <c r="G2" s="469" t="s">
        <v>287</v>
      </c>
      <c r="H2" s="469"/>
      <c r="I2" s="469"/>
      <c r="J2" s="210"/>
      <c r="K2" s="210"/>
      <c r="L2" s="210"/>
      <c r="M2" s="210"/>
      <c r="N2" s="210"/>
      <c r="O2" s="210"/>
      <c r="P2" s="210"/>
      <c r="Q2" s="210"/>
    </row>
    <row r="3" spans="2:17" x14ac:dyDescent="0.25">
      <c r="B3" s="453"/>
      <c r="C3" s="454"/>
      <c r="D3" s="439" t="s">
        <v>48</v>
      </c>
      <c r="E3" s="439"/>
      <c r="F3" s="439"/>
      <c r="G3" s="439"/>
      <c r="H3" s="439"/>
      <c r="I3" s="439"/>
      <c r="J3" s="210"/>
      <c r="K3" s="210"/>
      <c r="L3" s="210"/>
      <c r="M3" s="210"/>
      <c r="N3" s="210"/>
      <c r="O3" s="210"/>
      <c r="P3" s="210"/>
      <c r="Q3" s="210"/>
    </row>
    <row r="4" spans="2:17" x14ac:dyDescent="0.25">
      <c r="B4" s="446"/>
      <c r="C4" s="448"/>
      <c r="D4" s="246" t="s">
        <v>145</v>
      </c>
      <c r="E4" s="246" t="s">
        <v>19</v>
      </c>
      <c r="F4" s="247" t="s">
        <v>8</v>
      </c>
      <c r="G4" s="246" t="s">
        <v>145</v>
      </c>
      <c r="H4" s="246" t="s">
        <v>19</v>
      </c>
      <c r="I4" s="247" t="s">
        <v>8</v>
      </c>
    </row>
    <row r="5" spans="2:17" x14ac:dyDescent="0.25">
      <c r="B5" s="462" t="s">
        <v>305</v>
      </c>
      <c r="C5" s="200" t="s">
        <v>182</v>
      </c>
      <c r="D5" s="211">
        <v>1583.42</v>
      </c>
      <c r="E5" s="211">
        <v>9216.85</v>
      </c>
      <c r="F5" s="211">
        <v>10800.3</v>
      </c>
      <c r="G5" s="212">
        <v>8512.07</v>
      </c>
      <c r="H5" s="212">
        <v>53136.800000000003</v>
      </c>
      <c r="I5" s="212">
        <v>61648.9</v>
      </c>
    </row>
    <row r="6" spans="2:17" x14ac:dyDescent="0.25">
      <c r="B6" s="462"/>
      <c r="C6" s="200" t="s">
        <v>181</v>
      </c>
      <c r="D6" s="211">
        <v>5203.3900000000003</v>
      </c>
      <c r="E6" s="211">
        <v>33499.300000000003</v>
      </c>
      <c r="F6" s="211">
        <v>38702.69</v>
      </c>
      <c r="G6" s="212">
        <v>14885.9</v>
      </c>
      <c r="H6" s="212">
        <v>139163</v>
      </c>
      <c r="I6" s="212">
        <v>154049</v>
      </c>
    </row>
    <row r="7" spans="2:17" ht="15" customHeight="1" x14ac:dyDescent="0.25">
      <c r="B7" s="462"/>
      <c r="C7" s="213" t="s">
        <v>8</v>
      </c>
      <c r="D7" s="214">
        <v>6786.81</v>
      </c>
      <c r="E7" s="214">
        <v>42716.15</v>
      </c>
      <c r="F7" s="214">
        <v>49502.990000000005</v>
      </c>
      <c r="G7" s="215">
        <v>23397.97</v>
      </c>
      <c r="H7" s="215">
        <v>192299.8</v>
      </c>
      <c r="I7" s="215">
        <v>215697.9</v>
      </c>
    </row>
    <row r="8" spans="2:17" ht="18.600000000000001" customHeight="1" x14ac:dyDescent="0.25">
      <c r="B8" s="467" t="s">
        <v>300</v>
      </c>
      <c r="C8" s="200" t="s">
        <v>182</v>
      </c>
      <c r="D8" s="211">
        <v>47882.759999999995</v>
      </c>
      <c r="E8" s="211">
        <v>96654</v>
      </c>
      <c r="F8" s="211">
        <v>144537</v>
      </c>
      <c r="G8" s="212">
        <v>291635</v>
      </c>
      <c r="H8" s="212">
        <v>830250</v>
      </c>
      <c r="I8" s="212">
        <v>1121885</v>
      </c>
    </row>
    <row r="9" spans="2:17" ht="19.7" customHeight="1" x14ac:dyDescent="0.25">
      <c r="B9" s="467"/>
      <c r="C9" s="200" t="s">
        <v>181</v>
      </c>
      <c r="D9" s="211">
        <v>75082.450000000012</v>
      </c>
      <c r="E9" s="211">
        <v>172431</v>
      </c>
      <c r="F9" s="211">
        <v>247514</v>
      </c>
      <c r="G9" s="212">
        <v>501653</v>
      </c>
      <c r="H9" s="212">
        <v>979026</v>
      </c>
      <c r="I9" s="212">
        <v>1480679</v>
      </c>
    </row>
    <row r="10" spans="2:17" x14ac:dyDescent="0.25">
      <c r="B10" s="467"/>
      <c r="C10" s="213" t="s">
        <v>8</v>
      </c>
      <c r="D10" s="214">
        <v>122965.21</v>
      </c>
      <c r="E10" s="214">
        <v>269085</v>
      </c>
      <c r="F10" s="214">
        <v>392051</v>
      </c>
      <c r="G10" s="214">
        <v>793288</v>
      </c>
      <c r="H10" s="214">
        <v>1809276</v>
      </c>
      <c r="I10" s="214">
        <v>2602564</v>
      </c>
    </row>
    <row r="11" spans="2:17" ht="13.35" customHeight="1" x14ac:dyDescent="0.25">
      <c r="B11" s="468" t="s">
        <v>301</v>
      </c>
      <c r="C11" s="200" t="s">
        <v>182</v>
      </c>
      <c r="D11" s="211">
        <v>6808.8450000000003</v>
      </c>
      <c r="E11" s="211">
        <v>17850.7</v>
      </c>
      <c r="F11" s="211">
        <v>24659.5</v>
      </c>
      <c r="G11" s="212">
        <v>44283.8</v>
      </c>
      <c r="H11" s="212">
        <v>168331</v>
      </c>
      <c r="I11" s="212">
        <v>212615</v>
      </c>
    </row>
    <row r="12" spans="2:17" ht="19.350000000000001" customHeight="1" x14ac:dyDescent="0.25">
      <c r="B12" s="468"/>
      <c r="C12" s="200" t="s">
        <v>181</v>
      </c>
      <c r="D12" s="211">
        <v>14275.720000000001</v>
      </c>
      <c r="E12" s="211">
        <v>33383.599999999999</v>
      </c>
      <c r="F12" s="211">
        <v>47659.3</v>
      </c>
      <c r="G12" s="212">
        <v>79628.2</v>
      </c>
      <c r="H12" s="212">
        <v>220836</v>
      </c>
      <c r="I12" s="212">
        <v>300465</v>
      </c>
    </row>
    <row r="13" spans="2:17" x14ac:dyDescent="0.25">
      <c r="B13" s="468"/>
      <c r="C13" s="213" t="s">
        <v>8</v>
      </c>
      <c r="D13" s="214">
        <v>21084.565000000002</v>
      </c>
      <c r="E13" s="214">
        <v>51234.3</v>
      </c>
      <c r="F13" s="214">
        <v>72318.8</v>
      </c>
      <c r="G13" s="214">
        <v>123912</v>
      </c>
      <c r="H13" s="214">
        <v>389167</v>
      </c>
      <c r="I13" s="214">
        <v>513080</v>
      </c>
    </row>
    <row r="14" spans="2:17" x14ac:dyDescent="0.25">
      <c r="B14" s="467" t="s">
        <v>304</v>
      </c>
      <c r="C14" s="200" t="s">
        <v>182</v>
      </c>
      <c r="D14" s="211">
        <v>3105.6</v>
      </c>
      <c r="E14" s="211">
        <v>11814.7</v>
      </c>
      <c r="F14" s="211">
        <v>14920.2</v>
      </c>
      <c r="G14" s="212">
        <v>30150.5</v>
      </c>
      <c r="H14" s="212">
        <v>93342.399999999994</v>
      </c>
      <c r="I14" s="212">
        <v>123493</v>
      </c>
    </row>
    <row r="15" spans="2:17" x14ac:dyDescent="0.25">
      <c r="B15" s="467"/>
      <c r="C15" s="200" t="s">
        <v>181</v>
      </c>
      <c r="D15" s="211">
        <v>4410.9470000000001</v>
      </c>
      <c r="E15" s="211">
        <v>9590.74</v>
      </c>
      <c r="F15" s="211">
        <v>14001.7</v>
      </c>
      <c r="G15" s="212">
        <v>46093.3</v>
      </c>
      <c r="H15" s="212">
        <v>98125.9</v>
      </c>
      <c r="I15" s="212">
        <v>144219</v>
      </c>
    </row>
    <row r="16" spans="2:17" x14ac:dyDescent="0.25">
      <c r="B16" s="467"/>
      <c r="C16" s="213" t="s">
        <v>8</v>
      </c>
      <c r="D16" s="214">
        <v>7516.5470000000005</v>
      </c>
      <c r="E16" s="214">
        <v>21405.440000000002</v>
      </c>
      <c r="F16" s="214">
        <v>28921.9</v>
      </c>
      <c r="G16" s="214">
        <v>76243.8</v>
      </c>
      <c r="H16" s="214">
        <v>191468.3</v>
      </c>
      <c r="I16" s="214">
        <v>267712</v>
      </c>
    </row>
    <row r="17" spans="2:9" x14ac:dyDescent="0.25">
      <c r="B17" s="467" t="s">
        <v>312</v>
      </c>
      <c r="C17" s="200" t="s">
        <v>182</v>
      </c>
      <c r="D17" s="211">
        <v>3531.26</v>
      </c>
      <c r="E17" s="211">
        <v>11058.9</v>
      </c>
      <c r="F17" s="211">
        <v>14590.1</v>
      </c>
      <c r="G17" s="212">
        <v>21414.6</v>
      </c>
      <c r="H17" s="212">
        <v>77191.899999999994</v>
      </c>
      <c r="I17" s="212">
        <v>98606.5</v>
      </c>
    </row>
    <row r="18" spans="2:9" ht="15" customHeight="1" x14ac:dyDescent="0.25">
      <c r="B18" s="467"/>
      <c r="C18" s="200" t="s">
        <v>181</v>
      </c>
      <c r="D18" s="211">
        <v>3480.31</v>
      </c>
      <c r="E18" s="211">
        <v>15719.9</v>
      </c>
      <c r="F18" s="211">
        <v>19200.2</v>
      </c>
      <c r="G18" s="212">
        <v>21726.5</v>
      </c>
      <c r="H18" s="212">
        <v>74865.100000000006</v>
      </c>
      <c r="I18" s="212">
        <v>96591.6</v>
      </c>
    </row>
    <row r="19" spans="2:9" x14ac:dyDescent="0.25">
      <c r="B19" s="467"/>
      <c r="C19" s="213" t="s">
        <v>8</v>
      </c>
      <c r="D19" s="214">
        <v>7011.57</v>
      </c>
      <c r="E19" s="214">
        <v>26778.799999999999</v>
      </c>
      <c r="F19" s="214">
        <v>33790.300000000003</v>
      </c>
      <c r="G19" s="214">
        <v>43141.1</v>
      </c>
      <c r="H19" s="214">
        <v>152057</v>
      </c>
      <c r="I19" s="214">
        <v>195198.1</v>
      </c>
    </row>
    <row r="20" spans="2:9" x14ac:dyDescent="0.25">
      <c r="B20" s="467" t="s">
        <v>313</v>
      </c>
      <c r="C20" s="200" t="s">
        <v>182</v>
      </c>
      <c r="D20" s="211"/>
      <c r="E20" s="211"/>
      <c r="F20" s="211"/>
      <c r="G20" s="212">
        <v>119166</v>
      </c>
      <c r="H20" s="212">
        <v>34870.400000000001</v>
      </c>
      <c r="I20" s="212">
        <v>154036</v>
      </c>
    </row>
    <row r="21" spans="2:9" x14ac:dyDescent="0.25">
      <c r="B21" s="467"/>
      <c r="C21" s="200" t="s">
        <v>181</v>
      </c>
      <c r="D21" s="211"/>
      <c r="E21" s="211"/>
      <c r="F21" s="211"/>
      <c r="G21" s="212">
        <v>141289</v>
      </c>
      <c r="H21" s="212">
        <v>20878.599999999999</v>
      </c>
      <c r="I21" s="212">
        <v>162168</v>
      </c>
    </row>
    <row r="22" spans="2:9" x14ac:dyDescent="0.25">
      <c r="B22" s="467"/>
      <c r="C22" s="213" t="s">
        <v>8</v>
      </c>
      <c r="D22" s="214"/>
      <c r="E22" s="214"/>
      <c r="F22" s="214"/>
      <c r="G22" s="214">
        <v>260455</v>
      </c>
      <c r="H22" s="214">
        <v>55749</v>
      </c>
      <c r="I22" s="214">
        <v>316204</v>
      </c>
    </row>
    <row r="23" spans="2:9" x14ac:dyDescent="0.25">
      <c r="B23" s="202"/>
      <c r="C23" s="209"/>
      <c r="D23" s="219"/>
      <c r="E23" s="219"/>
      <c r="F23" s="219"/>
    </row>
    <row r="25" spans="2:9" x14ac:dyDescent="0.25">
      <c r="B25" s="439" t="s">
        <v>311</v>
      </c>
      <c r="C25" s="442" t="s">
        <v>286</v>
      </c>
      <c r="D25" s="444"/>
      <c r="E25" s="442" t="s">
        <v>287</v>
      </c>
      <c r="F25" s="444"/>
      <c r="H25"/>
      <c r="I25"/>
    </row>
    <row r="26" spans="2:9" x14ac:dyDescent="0.25">
      <c r="B26" s="439"/>
      <c r="C26" s="442" t="s">
        <v>41</v>
      </c>
      <c r="D26" s="443"/>
      <c r="E26" s="443"/>
      <c r="F26" s="444"/>
      <c r="H26"/>
      <c r="I26"/>
    </row>
    <row r="27" spans="2:9" x14ac:dyDescent="0.25">
      <c r="B27" s="439"/>
      <c r="C27" s="248" t="s">
        <v>145</v>
      </c>
      <c r="D27" s="246" t="s">
        <v>19</v>
      </c>
      <c r="E27" s="249" t="s">
        <v>145</v>
      </c>
      <c r="F27" s="246" t="s">
        <v>19</v>
      </c>
      <c r="H27"/>
      <c r="I27"/>
    </row>
    <row r="28" spans="2:9" ht="30" x14ac:dyDescent="0.25">
      <c r="B28" s="220" t="s">
        <v>305</v>
      </c>
      <c r="C28" s="155">
        <v>23.330843209107076</v>
      </c>
      <c r="D28" s="184">
        <v>21.576967961766215</v>
      </c>
      <c r="E28" s="184">
        <v>36.379523522767144</v>
      </c>
      <c r="F28" s="184">
        <v>27.632270028361965</v>
      </c>
      <c r="H28"/>
      <c r="I28"/>
    </row>
    <row r="29" spans="2:9" x14ac:dyDescent="0.25">
      <c r="B29" s="220" t="s">
        <v>300</v>
      </c>
      <c r="C29" s="155">
        <v>38.940087200273958</v>
      </c>
      <c r="D29" s="184">
        <v>35.919504989129827</v>
      </c>
      <c r="E29" s="184">
        <v>36.762815018001028</v>
      </c>
      <c r="F29" s="184">
        <v>45.888521154318077</v>
      </c>
      <c r="H29"/>
      <c r="I29"/>
    </row>
    <row r="30" spans="2:9" x14ac:dyDescent="0.25">
      <c r="B30" s="222" t="s">
        <v>301</v>
      </c>
      <c r="C30" s="155">
        <v>32.293030470393866</v>
      </c>
      <c r="D30" s="184">
        <v>34.841307483463225</v>
      </c>
      <c r="E30" s="184">
        <v>35.738104461230549</v>
      </c>
      <c r="F30" s="184">
        <v>43.25418136686821</v>
      </c>
      <c r="H30"/>
      <c r="I30"/>
    </row>
    <row r="31" spans="2:9" x14ac:dyDescent="0.25">
      <c r="B31" s="220" t="s">
        <v>306</v>
      </c>
      <c r="C31" s="155"/>
      <c r="D31" s="121"/>
      <c r="E31" s="184">
        <v>33.055168536130999</v>
      </c>
      <c r="F31" s="184">
        <v>17.268087032273364</v>
      </c>
      <c r="H31"/>
      <c r="I31"/>
    </row>
    <row r="32" spans="2:9" x14ac:dyDescent="0.25">
      <c r="B32" s="220" t="s">
        <v>304</v>
      </c>
      <c r="C32" s="155">
        <v>41.316844024257414</v>
      </c>
      <c r="D32" s="184">
        <v>55.194847664892663</v>
      </c>
      <c r="E32" s="184">
        <v>39.54485479475052</v>
      </c>
      <c r="F32" s="184">
        <v>48.750837606016248</v>
      </c>
      <c r="H32"/>
      <c r="I32"/>
    </row>
    <row r="33" spans="2:9" ht="45" x14ac:dyDescent="0.25">
      <c r="B33" s="220" t="s">
        <v>312</v>
      </c>
      <c r="C33" s="155">
        <v>50.363328042079026</v>
      </c>
      <c r="D33" s="184">
        <v>41.297220189104813</v>
      </c>
      <c r="E33" s="184">
        <v>49.638511767201109</v>
      </c>
      <c r="F33" s="184">
        <v>50.765107821409075</v>
      </c>
      <c r="H33"/>
      <c r="I33"/>
    </row>
    <row r="34" spans="2:9" x14ac:dyDescent="0.25">
      <c r="B34" s="220" t="s">
        <v>313</v>
      </c>
      <c r="C34" s="3"/>
      <c r="D34" s="121"/>
      <c r="E34" s="184">
        <v>45.753009157052084</v>
      </c>
      <c r="F34" s="184">
        <v>62.548924644388237</v>
      </c>
      <c r="H34"/>
      <c r="I34"/>
    </row>
  </sheetData>
  <mergeCells count="14">
    <mergeCell ref="C26:F26"/>
    <mergeCell ref="D2:F2"/>
    <mergeCell ref="G2:I2"/>
    <mergeCell ref="D3:I3"/>
    <mergeCell ref="B14:B16"/>
    <mergeCell ref="B17:B19"/>
    <mergeCell ref="B20:B22"/>
    <mergeCell ref="B25:B27"/>
    <mergeCell ref="C25:D25"/>
    <mergeCell ref="B5:B7"/>
    <mergeCell ref="B8:B10"/>
    <mergeCell ref="B11:B13"/>
    <mergeCell ref="B2:C4"/>
    <mergeCell ref="E25:F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103</vt:i4>
      </vt:variant>
      <vt:variant>
        <vt:lpstr>Named Ranges</vt:lpstr>
      </vt:variant>
      <vt:variant>
        <vt:i4>7</vt:i4>
      </vt:variant>
    </vt:vector>
  </HeadingPairs>
  <TitlesOfParts>
    <vt:vector size="110" baseType="lpstr">
      <vt:lpstr>Table 2.1</vt:lpstr>
      <vt:lpstr>Figure 2.1</vt:lpstr>
      <vt:lpstr>Figure 2.2</vt:lpstr>
      <vt:lpstr>Figure 2.3 </vt:lpstr>
      <vt:lpstr>Figure 2.4</vt:lpstr>
      <vt:lpstr>Figure 2.5</vt:lpstr>
      <vt:lpstr>Table 2.2</vt:lpstr>
      <vt:lpstr>Figure 2.6</vt:lpstr>
      <vt:lpstr>Figure 2.7</vt:lpstr>
      <vt:lpstr>Figure 2.8</vt:lpstr>
      <vt:lpstr>Figure 2.9</vt:lpstr>
      <vt:lpstr>Figure 2.10</vt:lpstr>
      <vt:lpstr>Figure 2.11</vt:lpstr>
      <vt:lpstr>Table 2.3</vt:lpstr>
      <vt:lpstr>Table 3.1</vt:lpstr>
      <vt:lpstr>Figure 3.1</vt:lpstr>
      <vt:lpstr>Table 3.2</vt:lpstr>
      <vt:lpstr>Table 3.3</vt:lpstr>
      <vt:lpstr>Figure 3.2</vt:lpstr>
      <vt:lpstr>Figure 3.3</vt:lpstr>
      <vt:lpstr>Figure 3.4</vt:lpstr>
      <vt:lpstr>Figure 3.5</vt:lpstr>
      <vt:lpstr>Table 3.4</vt:lpstr>
      <vt:lpstr>Figure 3.6</vt:lpstr>
      <vt:lpstr>Figure 3.7</vt:lpstr>
      <vt:lpstr>Figure 3.8</vt:lpstr>
      <vt:lpstr>Figure 3.9</vt:lpstr>
      <vt:lpstr>Figure 3.10</vt:lpstr>
      <vt:lpstr>Figure 3.11</vt:lpstr>
      <vt:lpstr>Figure 3.12</vt:lpstr>
      <vt:lpstr>Figure 3.13</vt:lpstr>
      <vt:lpstr>Figure 3.14</vt:lpstr>
      <vt:lpstr>Figure 4.1</vt:lpstr>
      <vt:lpstr>Figure 4.2</vt:lpstr>
      <vt:lpstr>Figure 4.3</vt:lpstr>
      <vt:lpstr>Figure 4.4</vt:lpstr>
      <vt:lpstr>Figure 4.5</vt:lpstr>
      <vt:lpstr>Figure 4.6</vt:lpstr>
      <vt:lpstr>Figure 4.7</vt:lpstr>
      <vt:lpstr>Table 4.1</vt:lpstr>
      <vt:lpstr>Figure 4.8</vt:lpstr>
      <vt:lpstr>Table 4.2</vt:lpstr>
      <vt:lpstr>Figure 7.1</vt:lpstr>
      <vt:lpstr>Figure 7.2</vt:lpstr>
      <vt:lpstr>Figure 7.3</vt:lpstr>
      <vt:lpstr>Figure 7.4</vt:lpstr>
      <vt:lpstr>Figure 7.5</vt:lpstr>
      <vt:lpstr>Figure 7.6</vt:lpstr>
      <vt:lpstr>Figure 7.7</vt:lpstr>
      <vt:lpstr>Figure 7.8</vt:lpstr>
      <vt:lpstr>Figure 7.9</vt:lpstr>
      <vt:lpstr>Figure 7.10</vt:lpstr>
      <vt:lpstr>Figure 7.11</vt:lpstr>
      <vt:lpstr>Table 7.1</vt:lpstr>
      <vt:lpstr>Table 7.2</vt:lpstr>
      <vt:lpstr>Figure 4.9</vt:lpstr>
      <vt:lpstr>Figure 4.10</vt:lpstr>
      <vt:lpstr>Figure 4.11</vt:lpstr>
      <vt:lpstr>Figure 4.12</vt:lpstr>
      <vt:lpstr>Figure 4.13</vt:lpstr>
      <vt:lpstr>Figure 4.14</vt:lpstr>
      <vt:lpstr>Figure 5.1</vt:lpstr>
      <vt:lpstr>Figure 5.2</vt:lpstr>
      <vt:lpstr>Figure 5.3</vt:lpstr>
      <vt:lpstr>Table 5.1</vt:lpstr>
      <vt:lpstr>Table 5.2</vt:lpstr>
      <vt:lpstr>Table 5.3</vt:lpstr>
      <vt:lpstr>Figure 5.4</vt:lpstr>
      <vt:lpstr>Figure 5.5</vt:lpstr>
      <vt:lpstr>Table 5.4</vt:lpstr>
      <vt:lpstr>Figure 5.6</vt:lpstr>
      <vt:lpstr>Figure 5.7</vt:lpstr>
      <vt:lpstr>Figure 5.8</vt:lpstr>
      <vt:lpstr>Figure 5.9</vt:lpstr>
      <vt:lpstr>Figure 5.10</vt:lpstr>
      <vt:lpstr>Figure 5.11</vt:lpstr>
      <vt:lpstr>Figure 5.12</vt:lpstr>
      <vt:lpstr>Figure 5.13</vt:lpstr>
      <vt:lpstr>Table 5.5</vt:lpstr>
      <vt:lpstr>Figure 5.14</vt:lpstr>
      <vt:lpstr>Map 5.1</vt:lpstr>
      <vt:lpstr>Table 5.6</vt:lpstr>
      <vt:lpstr>Table 5.7</vt:lpstr>
      <vt:lpstr>Table 5.8</vt:lpstr>
      <vt:lpstr>Figure 4.15</vt:lpstr>
      <vt:lpstr>Figure 4.16</vt:lpstr>
      <vt:lpstr>Figure 4.17</vt:lpstr>
      <vt:lpstr>Figure 4.18</vt:lpstr>
      <vt:lpstr>Figure 6.1</vt:lpstr>
      <vt:lpstr>Figure 6.2</vt:lpstr>
      <vt:lpstr>Figure 6.3</vt:lpstr>
      <vt:lpstr>Figure 6.4</vt:lpstr>
      <vt:lpstr>Figure 6.5</vt:lpstr>
      <vt:lpstr>Figure 6.6</vt:lpstr>
      <vt:lpstr>Figure 6.7</vt:lpstr>
      <vt:lpstr>Figure 6.8</vt:lpstr>
      <vt:lpstr>Figure 6.9</vt:lpstr>
      <vt:lpstr>Figure 6.10</vt:lpstr>
      <vt:lpstr>Figure 6.11</vt:lpstr>
      <vt:lpstr>Figure 6.12</vt:lpstr>
      <vt:lpstr>Figure 6.13</vt:lpstr>
      <vt:lpstr>Table 6.1</vt:lpstr>
      <vt:lpstr>Figure 6.14</vt:lpstr>
      <vt:lpstr>'Table 4.2'!_Toc222861090</vt:lpstr>
      <vt:lpstr>'Figure 2.1'!_Toc222861102</vt:lpstr>
      <vt:lpstr>'Figure 2.2'!_Toc222861103</vt:lpstr>
      <vt:lpstr>'Figure 4.11'!_Toc222861143</vt:lpstr>
      <vt:lpstr>'Figure 4.17'!_Toc222861149</vt:lpstr>
      <vt:lpstr>'Figure 4.18'!_Toc222861150</vt:lpstr>
      <vt:lpstr>'Figure 7.10'!_Toc222861188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Gaongalelwe Phakedi</dc:creator>
  <cp:lastModifiedBy>Neo Nghenavo</cp:lastModifiedBy>
  <dcterms:created xsi:type="dcterms:W3CDTF">2026-02-12T13:42:35Z</dcterms:created>
  <dcterms:modified xsi:type="dcterms:W3CDTF">2026-02-26T11:29:28Z</dcterms:modified>
</cp:coreProperties>
</file>